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shnenko.ti\Desktop\ведущий\бюджет для граждан\2019\"/>
    </mc:Choice>
  </mc:AlternateContent>
  <bookViews>
    <workbookView xWindow="0" yWindow="0" windowWidth="28800" windowHeight="12330"/>
  </bookViews>
  <sheets>
    <sheet name="2019" sheetId="1" r:id="rId1"/>
  </sheets>
  <definedNames>
    <definedName name="_xlnm._FilterDatabase" localSheetId="0" hidden="1">'2019'!$A$10:$H$1552</definedName>
    <definedName name="_xlnm.Print_Titles" localSheetId="0">'2019'!$10:$12</definedName>
    <definedName name="_xlnm.Print_Area" localSheetId="0">'2019'!$A$1:$Z$1552</definedName>
  </definedNames>
  <calcPr calcId="162913"/>
</workbook>
</file>

<file path=xl/calcChain.xml><?xml version="1.0" encoding="utf-8"?>
<calcChain xmlns="http://schemas.openxmlformats.org/spreadsheetml/2006/main">
  <c r="V392" i="1" l="1"/>
  <c r="W392" i="1"/>
  <c r="X392" i="1"/>
  <c r="U392" i="1"/>
  <c r="V390" i="1"/>
  <c r="W390" i="1"/>
  <c r="X390" i="1"/>
  <c r="U390" i="1"/>
  <c r="U389" i="1" s="1"/>
  <c r="Z393" i="1"/>
  <c r="Z392" i="1" s="1"/>
  <c r="Y393" i="1"/>
  <c r="Y392" i="1" s="1"/>
  <c r="Z391" i="1"/>
  <c r="Z390" i="1" s="1"/>
  <c r="Y391" i="1"/>
  <c r="Y390" i="1" s="1"/>
  <c r="Y389" i="1" s="1"/>
  <c r="V389" i="1"/>
  <c r="Z334" i="1"/>
  <c r="Y334" i="1"/>
  <c r="Y333" i="1" s="1"/>
  <c r="Y332" i="1" s="1"/>
  <c r="Y331" i="1" s="1"/>
  <c r="Y330" i="1" s="1"/>
  <c r="Y329" i="1" s="1"/>
  <c r="V333" i="1"/>
  <c r="V332" i="1" s="1"/>
  <c r="V331" i="1" s="1"/>
  <c r="V330" i="1" s="1"/>
  <c r="V329" i="1" s="1"/>
  <c r="W333" i="1"/>
  <c r="W332" i="1" s="1"/>
  <c r="W331" i="1" s="1"/>
  <c r="W330" i="1" s="1"/>
  <c r="W329" i="1" s="1"/>
  <c r="X333" i="1"/>
  <c r="X332" i="1" s="1"/>
  <c r="X331" i="1" s="1"/>
  <c r="X330" i="1" s="1"/>
  <c r="X329" i="1" s="1"/>
  <c r="Z333" i="1"/>
  <c r="Z332" i="1" s="1"/>
  <c r="Z331" i="1" s="1"/>
  <c r="Z330" i="1" s="1"/>
  <c r="Z329" i="1" s="1"/>
  <c r="U333" i="1"/>
  <c r="U332" i="1" s="1"/>
  <c r="U331" i="1" s="1"/>
  <c r="U330" i="1" s="1"/>
  <c r="U329" i="1" s="1"/>
  <c r="Z389" i="1" l="1"/>
  <c r="W389" i="1"/>
  <c r="X389" i="1"/>
  <c r="V1035" i="1" l="1"/>
  <c r="W1035" i="1"/>
  <c r="X1035" i="1"/>
  <c r="Z1038" i="1"/>
  <c r="Z1037" i="1" s="1"/>
  <c r="Y1038" i="1"/>
  <c r="V1037" i="1"/>
  <c r="W1037" i="1"/>
  <c r="W1034" i="1" s="1"/>
  <c r="X1037" i="1"/>
  <c r="X1034" i="1" s="1"/>
  <c r="Y1037" i="1"/>
  <c r="U1037" i="1"/>
  <c r="U173" i="1"/>
  <c r="V1034" i="1" l="1"/>
  <c r="Z525" i="1" l="1"/>
  <c r="Z524" i="1" s="1"/>
  <c r="Z523" i="1" s="1"/>
  <c r="Y525" i="1"/>
  <c r="Y524" i="1" s="1"/>
  <c r="Y523" i="1" s="1"/>
  <c r="V524" i="1"/>
  <c r="V523" i="1" s="1"/>
  <c r="W524" i="1"/>
  <c r="W523" i="1" s="1"/>
  <c r="X524" i="1"/>
  <c r="X523" i="1" s="1"/>
  <c r="U524" i="1"/>
  <c r="U523" i="1" s="1"/>
  <c r="B525" i="1"/>
  <c r="Z573" i="1"/>
  <c r="Z572" i="1" s="1"/>
  <c r="Z571" i="1" s="1"/>
  <c r="Y573" i="1"/>
  <c r="Y572" i="1" s="1"/>
  <c r="Y571" i="1" s="1"/>
  <c r="V572" i="1"/>
  <c r="V571" i="1" s="1"/>
  <c r="W572" i="1"/>
  <c r="W571" i="1" s="1"/>
  <c r="X572" i="1"/>
  <c r="X571" i="1" s="1"/>
  <c r="U572" i="1"/>
  <c r="U571" i="1" s="1"/>
  <c r="V500" i="1"/>
  <c r="V499" i="1" s="1"/>
  <c r="W500" i="1"/>
  <c r="W499" i="1" s="1"/>
  <c r="X500" i="1"/>
  <c r="X499" i="1" s="1"/>
  <c r="U500" i="1"/>
  <c r="U499" i="1" s="1"/>
  <c r="Z501" i="1"/>
  <c r="Z500" i="1" s="1"/>
  <c r="Z499" i="1" s="1"/>
  <c r="Y501" i="1"/>
  <c r="Y500" i="1" s="1"/>
  <c r="Y499" i="1" s="1"/>
  <c r="Z589" i="1"/>
  <c r="Z588" i="1" s="1"/>
  <c r="Z587" i="1" s="1"/>
  <c r="Y589" i="1"/>
  <c r="Y588" i="1" s="1"/>
  <c r="Y587" i="1" s="1"/>
  <c r="V588" i="1"/>
  <c r="V587" i="1" s="1"/>
  <c r="W588" i="1"/>
  <c r="W587" i="1" s="1"/>
  <c r="X588" i="1"/>
  <c r="X587" i="1" s="1"/>
  <c r="U588" i="1"/>
  <c r="U587" i="1" s="1"/>
  <c r="Z860" i="1"/>
  <c r="Z859" i="1" s="1"/>
  <c r="Z858" i="1" s="1"/>
  <c r="Y860" i="1"/>
  <c r="Y859" i="1" s="1"/>
  <c r="Y858" i="1" s="1"/>
  <c r="V859" i="1"/>
  <c r="V858" i="1" s="1"/>
  <c r="W859" i="1"/>
  <c r="W858" i="1" s="1"/>
  <c r="X859" i="1"/>
  <c r="X858" i="1" s="1"/>
  <c r="U859" i="1"/>
  <c r="U858" i="1" s="1"/>
  <c r="Z863" i="1"/>
  <c r="Z862" i="1" s="1"/>
  <c r="Z861" i="1" s="1"/>
  <c r="Y863" i="1"/>
  <c r="Y862" i="1" s="1"/>
  <c r="Y861" i="1" s="1"/>
  <c r="V862" i="1"/>
  <c r="V861" i="1" s="1"/>
  <c r="W862" i="1"/>
  <c r="W861" i="1" s="1"/>
  <c r="X862" i="1"/>
  <c r="X861" i="1" s="1"/>
  <c r="U862" i="1"/>
  <c r="U861" i="1" s="1"/>
  <c r="Z318" i="1" l="1"/>
  <c r="Z317" i="1" s="1"/>
  <c r="Z316" i="1" s="1"/>
  <c r="Z315" i="1" s="1"/>
  <c r="Z314" i="1" s="1"/>
  <c r="Y318" i="1"/>
  <c r="Y317" i="1" s="1"/>
  <c r="Y316" i="1" s="1"/>
  <c r="Y315" i="1" s="1"/>
  <c r="Y314" i="1" s="1"/>
  <c r="V317" i="1"/>
  <c r="V316" i="1" s="1"/>
  <c r="V315" i="1" s="1"/>
  <c r="V314" i="1" s="1"/>
  <c r="W317" i="1"/>
  <c r="W316" i="1" s="1"/>
  <c r="W315" i="1" s="1"/>
  <c r="W314" i="1" s="1"/>
  <c r="X317" i="1"/>
  <c r="X316" i="1" s="1"/>
  <c r="X315" i="1" s="1"/>
  <c r="X314" i="1" s="1"/>
  <c r="U317" i="1"/>
  <c r="U316" i="1" s="1"/>
  <c r="U315" i="1" s="1"/>
  <c r="U314" i="1" s="1"/>
  <c r="Z309" i="1"/>
  <c r="Y309" i="1"/>
  <c r="Z116" i="1" l="1"/>
  <c r="Z115" i="1" s="1"/>
  <c r="Z114" i="1" s="1"/>
  <c r="Z113" i="1" s="1"/>
  <c r="Y116" i="1"/>
  <c r="Y115" i="1" s="1"/>
  <c r="Y114" i="1" s="1"/>
  <c r="Y113" i="1" s="1"/>
  <c r="V115" i="1"/>
  <c r="V114" i="1" s="1"/>
  <c r="V113" i="1" s="1"/>
  <c r="W115" i="1"/>
  <c r="W114" i="1" s="1"/>
  <c r="W113" i="1" s="1"/>
  <c r="X115" i="1"/>
  <c r="X114" i="1" s="1"/>
  <c r="X113" i="1" s="1"/>
  <c r="U115" i="1"/>
  <c r="U114" i="1" s="1"/>
  <c r="U113" i="1" s="1"/>
  <c r="B311" i="1" l="1"/>
  <c r="B313" i="1" s="1"/>
  <c r="B315" i="1" s="1"/>
  <c r="B317" i="1" s="1"/>
  <c r="Z313" i="1"/>
  <c r="Z312" i="1" s="1"/>
  <c r="Z311" i="1" s="1"/>
  <c r="Y313" i="1"/>
  <c r="Y312" i="1" s="1"/>
  <c r="Y311" i="1" s="1"/>
  <c r="V312" i="1"/>
  <c r="V311" i="1" s="1"/>
  <c r="W312" i="1"/>
  <c r="W311" i="1" s="1"/>
  <c r="X312" i="1"/>
  <c r="X311" i="1" s="1"/>
  <c r="U312" i="1"/>
  <c r="U311" i="1" s="1"/>
  <c r="U762" i="1"/>
  <c r="Z784" i="1"/>
  <c r="Z783" i="1" s="1"/>
  <c r="Z782" i="1" s="1"/>
  <c r="Y784" i="1"/>
  <c r="Y783" i="1" s="1"/>
  <c r="Y782" i="1" s="1"/>
  <c r="X783" i="1"/>
  <c r="X782" i="1" s="1"/>
  <c r="W783" i="1"/>
  <c r="W782" i="1" s="1"/>
  <c r="V783" i="1"/>
  <c r="V782" i="1" s="1"/>
  <c r="U783" i="1"/>
  <c r="U782" i="1" s="1"/>
  <c r="H783" i="1"/>
  <c r="H782" i="1" s="1"/>
  <c r="G783" i="1"/>
  <c r="G782" i="1" s="1"/>
  <c r="Z781" i="1"/>
  <c r="Z780" i="1" s="1"/>
  <c r="Z779" i="1" s="1"/>
  <c r="Y781" i="1"/>
  <c r="Y780" i="1" s="1"/>
  <c r="Y779" i="1" s="1"/>
  <c r="V780" i="1"/>
  <c r="V779" i="1" s="1"/>
  <c r="W780" i="1"/>
  <c r="W779" i="1" s="1"/>
  <c r="X780" i="1"/>
  <c r="X779" i="1" s="1"/>
  <c r="U780" i="1"/>
  <c r="U779" i="1" s="1"/>
  <c r="H780" i="1"/>
  <c r="H779" i="1" s="1"/>
  <c r="G780" i="1"/>
  <c r="G779" i="1" s="1"/>
  <c r="V777" i="1" l="1"/>
  <c r="V776" i="1" s="1"/>
  <c r="W777" i="1"/>
  <c r="W776" i="1" s="1"/>
  <c r="X777" i="1"/>
  <c r="X776" i="1" s="1"/>
  <c r="U777" i="1"/>
  <c r="U776" i="1" s="1"/>
  <c r="Z778" i="1"/>
  <c r="Z777" i="1" s="1"/>
  <c r="Z776" i="1" s="1"/>
  <c r="Y778" i="1"/>
  <c r="Y777" i="1" s="1"/>
  <c r="Y776" i="1" s="1"/>
  <c r="Z775" i="1"/>
  <c r="Y775" i="1"/>
  <c r="Y774" i="1" s="1"/>
  <c r="Y773" i="1" s="1"/>
  <c r="V774" i="1"/>
  <c r="V773" i="1" s="1"/>
  <c r="W774" i="1"/>
  <c r="W773" i="1" s="1"/>
  <c r="X774" i="1"/>
  <c r="X773" i="1" s="1"/>
  <c r="Z774" i="1"/>
  <c r="Z773" i="1" s="1"/>
  <c r="U774" i="1"/>
  <c r="U773" i="1" s="1"/>
  <c r="V687" i="1"/>
  <c r="V686" i="1" s="1"/>
  <c r="W687" i="1"/>
  <c r="W686" i="1" s="1"/>
  <c r="X687" i="1"/>
  <c r="X686" i="1" s="1"/>
  <c r="U687" i="1"/>
  <c r="U686" i="1" s="1"/>
  <c r="X1549" i="1" l="1"/>
  <c r="X1548" i="1" s="1"/>
  <c r="X1547" i="1" s="1"/>
  <c r="X1546" i="1" s="1"/>
  <c r="W1549" i="1"/>
  <c r="W1548" i="1" s="1"/>
  <c r="W1547" i="1" s="1"/>
  <c r="W1546" i="1" s="1"/>
  <c r="V1549" i="1"/>
  <c r="V1548" i="1" s="1"/>
  <c r="V1547" i="1" s="1"/>
  <c r="V1546" i="1" s="1"/>
  <c r="U1549" i="1"/>
  <c r="U1548" i="1" s="1"/>
  <c r="U1547" i="1" s="1"/>
  <c r="U1546" i="1" s="1"/>
  <c r="X1544" i="1"/>
  <c r="W1544" i="1"/>
  <c r="W1543" i="1" s="1"/>
  <c r="W1542" i="1" s="1"/>
  <c r="W1541" i="1" s="1"/>
  <c r="V1544" i="1"/>
  <c r="V1543" i="1" s="1"/>
  <c r="V1542" i="1" s="1"/>
  <c r="V1541" i="1" s="1"/>
  <c r="U1544" i="1"/>
  <c r="U1543" i="1" s="1"/>
  <c r="U1542" i="1" s="1"/>
  <c r="U1541" i="1" s="1"/>
  <c r="X1543" i="1"/>
  <c r="X1542" i="1" s="1"/>
  <c r="X1541" i="1" s="1"/>
  <c r="X1535" i="1"/>
  <c r="X1534" i="1" s="1"/>
  <c r="W1535" i="1"/>
  <c r="W1534" i="1" s="1"/>
  <c r="V1535" i="1"/>
  <c r="V1534" i="1" s="1"/>
  <c r="U1535" i="1"/>
  <c r="U1534" i="1" s="1"/>
  <c r="X1532" i="1"/>
  <c r="W1532" i="1"/>
  <c r="V1532" i="1"/>
  <c r="V1531" i="1" s="1"/>
  <c r="U1532" i="1"/>
  <c r="U1531" i="1" s="1"/>
  <c r="X1531" i="1"/>
  <c r="W1531" i="1"/>
  <c r="X1529" i="1"/>
  <c r="X1528" i="1" s="1"/>
  <c r="W1529" i="1"/>
  <c r="W1528" i="1" s="1"/>
  <c r="V1529" i="1"/>
  <c r="V1528" i="1" s="1"/>
  <c r="U1529" i="1"/>
  <c r="U1528" i="1" s="1"/>
  <c r="X1526" i="1"/>
  <c r="W1526" i="1"/>
  <c r="V1526" i="1"/>
  <c r="V1525" i="1" s="1"/>
  <c r="U1526" i="1"/>
  <c r="U1525" i="1" s="1"/>
  <c r="X1525" i="1"/>
  <c r="W1525" i="1"/>
  <c r="X1523" i="1"/>
  <c r="X1522" i="1" s="1"/>
  <c r="W1523" i="1"/>
  <c r="W1522" i="1" s="1"/>
  <c r="V1523" i="1"/>
  <c r="V1522" i="1" s="1"/>
  <c r="U1523" i="1"/>
  <c r="U1522" i="1" s="1"/>
  <c r="X1519" i="1"/>
  <c r="X1518" i="1" s="1"/>
  <c r="X1517" i="1" s="1"/>
  <c r="W1519" i="1"/>
  <c r="W1518" i="1" s="1"/>
  <c r="W1517" i="1" s="1"/>
  <c r="V1519" i="1"/>
  <c r="V1518" i="1" s="1"/>
  <c r="V1517" i="1" s="1"/>
  <c r="U1519" i="1"/>
  <c r="U1518" i="1" s="1"/>
  <c r="U1517" i="1" s="1"/>
  <c r="X1512" i="1"/>
  <c r="W1512" i="1"/>
  <c r="V1512" i="1"/>
  <c r="U1512" i="1"/>
  <c r="X1510" i="1"/>
  <c r="W1510" i="1"/>
  <c r="V1510" i="1"/>
  <c r="U1510" i="1"/>
  <c r="X1508" i="1"/>
  <c r="X1507" i="1" s="1"/>
  <c r="X1506" i="1" s="1"/>
  <c r="X1505" i="1" s="1"/>
  <c r="X1504" i="1" s="1"/>
  <c r="W1508" i="1"/>
  <c r="W1507" i="1" s="1"/>
  <c r="W1506" i="1" s="1"/>
  <c r="W1505" i="1" s="1"/>
  <c r="W1504" i="1" s="1"/>
  <c r="V1508" i="1"/>
  <c r="V1507" i="1" s="1"/>
  <c r="V1506" i="1" s="1"/>
  <c r="V1505" i="1" s="1"/>
  <c r="V1504" i="1" s="1"/>
  <c r="U1508" i="1"/>
  <c r="U1507" i="1"/>
  <c r="U1506" i="1" s="1"/>
  <c r="U1505" i="1" s="1"/>
  <c r="U1504" i="1" s="1"/>
  <c r="X1499" i="1"/>
  <c r="W1499" i="1"/>
  <c r="V1499" i="1"/>
  <c r="V1498" i="1" s="1"/>
  <c r="V1497" i="1" s="1"/>
  <c r="V1496" i="1" s="1"/>
  <c r="V1495" i="1" s="1"/>
  <c r="U1499" i="1"/>
  <c r="U1498" i="1" s="1"/>
  <c r="U1497" i="1" s="1"/>
  <c r="U1496" i="1" s="1"/>
  <c r="U1495" i="1" s="1"/>
  <c r="X1498" i="1"/>
  <c r="X1497" i="1" s="1"/>
  <c r="X1496" i="1" s="1"/>
  <c r="X1495" i="1" s="1"/>
  <c r="W1498" i="1"/>
  <c r="W1497" i="1" s="1"/>
  <c r="W1496" i="1" s="1"/>
  <c r="W1495" i="1" s="1"/>
  <c r="X1492" i="1"/>
  <c r="W1492" i="1"/>
  <c r="V1492" i="1"/>
  <c r="V1491" i="1" s="1"/>
  <c r="V1490" i="1" s="1"/>
  <c r="V1489" i="1" s="1"/>
  <c r="V1488" i="1" s="1"/>
  <c r="U1492" i="1"/>
  <c r="U1491" i="1" s="1"/>
  <c r="U1490" i="1" s="1"/>
  <c r="U1489" i="1" s="1"/>
  <c r="U1488" i="1" s="1"/>
  <c r="X1491" i="1"/>
  <c r="X1490" i="1" s="1"/>
  <c r="X1489" i="1" s="1"/>
  <c r="X1488" i="1" s="1"/>
  <c r="W1491" i="1"/>
  <c r="W1490" i="1" s="1"/>
  <c r="W1489" i="1" s="1"/>
  <c r="W1488" i="1" s="1"/>
  <c r="X1485" i="1"/>
  <c r="W1485" i="1"/>
  <c r="V1485" i="1"/>
  <c r="V1484" i="1" s="1"/>
  <c r="V1483" i="1" s="1"/>
  <c r="U1485" i="1"/>
  <c r="U1484" i="1" s="1"/>
  <c r="U1483" i="1" s="1"/>
  <c r="X1484" i="1"/>
  <c r="X1483" i="1" s="1"/>
  <c r="W1484" i="1"/>
  <c r="W1483" i="1" s="1"/>
  <c r="X1477" i="1"/>
  <c r="W1477" i="1"/>
  <c r="V1477" i="1"/>
  <c r="V1476" i="1" s="1"/>
  <c r="V1475" i="1" s="1"/>
  <c r="V1474" i="1" s="1"/>
  <c r="U1477" i="1"/>
  <c r="U1476" i="1" s="1"/>
  <c r="U1475" i="1" s="1"/>
  <c r="U1474" i="1" s="1"/>
  <c r="X1476" i="1"/>
  <c r="X1475" i="1" s="1"/>
  <c r="X1474" i="1" s="1"/>
  <c r="W1476" i="1"/>
  <c r="W1475" i="1" s="1"/>
  <c r="W1474" i="1" s="1"/>
  <c r="X1472" i="1"/>
  <c r="W1472" i="1"/>
  <c r="V1472" i="1"/>
  <c r="U1472" i="1"/>
  <c r="X1470" i="1"/>
  <c r="X1469" i="1" s="1"/>
  <c r="W1470" i="1"/>
  <c r="W1469" i="1" s="1"/>
  <c r="V1470" i="1"/>
  <c r="U1470" i="1"/>
  <c r="U1469" i="1" s="1"/>
  <c r="V1469" i="1"/>
  <c r="X1467" i="1"/>
  <c r="W1467" i="1"/>
  <c r="V1467" i="1"/>
  <c r="U1467" i="1"/>
  <c r="X1465" i="1"/>
  <c r="W1465" i="1"/>
  <c r="V1465" i="1"/>
  <c r="U1465" i="1"/>
  <c r="X1463" i="1"/>
  <c r="W1463" i="1"/>
  <c r="V1463" i="1"/>
  <c r="V1462" i="1" s="1"/>
  <c r="U1463" i="1"/>
  <c r="U1462" i="1" s="1"/>
  <c r="X1462" i="1"/>
  <c r="W1462" i="1"/>
  <c r="X1460" i="1"/>
  <c r="W1460" i="1"/>
  <c r="V1460" i="1"/>
  <c r="U1460" i="1"/>
  <c r="X1458" i="1"/>
  <c r="W1458" i="1"/>
  <c r="V1458" i="1"/>
  <c r="U1458" i="1"/>
  <c r="X1456" i="1"/>
  <c r="X1455" i="1" s="1"/>
  <c r="W1456" i="1"/>
  <c r="W1455" i="1" s="1"/>
  <c r="V1456" i="1"/>
  <c r="V1455" i="1" s="1"/>
  <c r="U1456" i="1"/>
  <c r="U1455" i="1"/>
  <c r="X1453" i="1"/>
  <c r="W1453" i="1"/>
  <c r="V1453" i="1"/>
  <c r="V1452" i="1" s="1"/>
  <c r="U1453" i="1"/>
  <c r="U1452" i="1" s="1"/>
  <c r="X1452" i="1"/>
  <c r="W1452" i="1"/>
  <c r="X1450" i="1"/>
  <c r="W1450" i="1"/>
  <c r="V1450" i="1"/>
  <c r="U1450" i="1"/>
  <c r="X1448" i="1"/>
  <c r="X1447" i="1" s="1"/>
  <c r="W1448" i="1"/>
  <c r="W1447" i="1" s="1"/>
  <c r="V1448" i="1"/>
  <c r="V1447" i="1" s="1"/>
  <c r="U1448" i="1"/>
  <c r="U1447" i="1" s="1"/>
  <c r="X1445" i="1"/>
  <c r="W1445" i="1"/>
  <c r="V1445" i="1"/>
  <c r="U1445" i="1"/>
  <c r="X1443" i="1"/>
  <c r="W1443" i="1"/>
  <c r="V1443" i="1"/>
  <c r="V1442" i="1" s="1"/>
  <c r="U1443" i="1"/>
  <c r="U1442" i="1" s="1"/>
  <c r="X1442" i="1"/>
  <c r="W1442" i="1"/>
  <c r="X1440" i="1"/>
  <c r="X1439" i="1" s="1"/>
  <c r="W1440" i="1"/>
  <c r="W1439" i="1" s="1"/>
  <c r="V1440" i="1"/>
  <c r="V1439" i="1" s="1"/>
  <c r="U1440" i="1"/>
  <c r="U1439" i="1"/>
  <c r="X1436" i="1"/>
  <c r="W1436" i="1"/>
  <c r="V1436" i="1"/>
  <c r="U1436" i="1"/>
  <c r="X1434" i="1"/>
  <c r="W1434" i="1"/>
  <c r="V1434" i="1"/>
  <c r="U1434" i="1"/>
  <c r="X1432" i="1"/>
  <c r="X1431" i="1" s="1"/>
  <c r="W1432" i="1"/>
  <c r="W1431" i="1" s="1"/>
  <c r="V1432" i="1"/>
  <c r="V1431" i="1" s="1"/>
  <c r="U1432" i="1"/>
  <c r="U1431" i="1" s="1"/>
  <c r="X1429" i="1"/>
  <c r="W1429" i="1"/>
  <c r="V1429" i="1"/>
  <c r="U1429" i="1"/>
  <c r="X1427" i="1"/>
  <c r="W1427" i="1"/>
  <c r="V1427" i="1"/>
  <c r="U1427" i="1"/>
  <c r="X1425" i="1"/>
  <c r="W1425" i="1"/>
  <c r="V1425" i="1"/>
  <c r="V1424" i="1" s="1"/>
  <c r="U1425" i="1"/>
  <c r="U1424" i="1" s="1"/>
  <c r="X1424" i="1"/>
  <c r="W1424" i="1"/>
  <c r="X1421" i="1"/>
  <c r="W1421" i="1"/>
  <c r="V1421" i="1"/>
  <c r="U1421" i="1"/>
  <c r="X1419" i="1"/>
  <c r="W1419" i="1"/>
  <c r="V1419" i="1"/>
  <c r="U1419" i="1"/>
  <c r="X1417" i="1"/>
  <c r="W1417" i="1"/>
  <c r="V1417" i="1"/>
  <c r="V1416" i="1" s="1"/>
  <c r="V1415" i="1" s="1"/>
  <c r="U1417" i="1"/>
  <c r="U1416" i="1" s="1"/>
  <c r="U1415" i="1" s="1"/>
  <c r="X1416" i="1"/>
  <c r="X1415" i="1" s="1"/>
  <c r="W1416" i="1"/>
  <c r="W1415" i="1" s="1"/>
  <c r="X1412" i="1"/>
  <c r="X1411" i="1" s="1"/>
  <c r="X1410" i="1" s="1"/>
  <c r="X1409" i="1" s="1"/>
  <c r="W1412" i="1"/>
  <c r="W1411" i="1" s="1"/>
  <c r="W1410" i="1" s="1"/>
  <c r="W1409" i="1" s="1"/>
  <c r="V1412" i="1"/>
  <c r="V1411" i="1" s="1"/>
  <c r="V1410" i="1" s="1"/>
  <c r="V1409" i="1" s="1"/>
  <c r="U1412" i="1"/>
  <c r="U1411" i="1" s="1"/>
  <c r="U1410" i="1" s="1"/>
  <c r="U1409" i="1" s="1"/>
  <c r="X1407" i="1"/>
  <c r="W1407" i="1"/>
  <c r="W1406" i="1" s="1"/>
  <c r="W1405" i="1" s="1"/>
  <c r="W1404" i="1" s="1"/>
  <c r="V1407" i="1"/>
  <c r="V1406" i="1" s="1"/>
  <c r="V1405" i="1" s="1"/>
  <c r="V1404" i="1" s="1"/>
  <c r="U1407" i="1"/>
  <c r="U1406" i="1" s="1"/>
  <c r="U1405" i="1" s="1"/>
  <c r="U1404" i="1" s="1"/>
  <c r="X1406" i="1"/>
  <c r="X1405" i="1" s="1"/>
  <c r="X1404" i="1" s="1"/>
  <c r="X1400" i="1"/>
  <c r="W1400" i="1"/>
  <c r="V1400" i="1"/>
  <c r="V1399" i="1" s="1"/>
  <c r="U1400" i="1"/>
  <c r="U1399" i="1" s="1"/>
  <c r="X1399" i="1"/>
  <c r="W1399" i="1"/>
  <c r="X1391" i="1"/>
  <c r="X1390" i="1" s="1"/>
  <c r="W1391" i="1"/>
  <c r="W1390" i="1" s="1"/>
  <c r="V1391" i="1"/>
  <c r="V1390" i="1" s="1"/>
  <c r="U1391" i="1"/>
  <c r="U1390" i="1" s="1"/>
  <c r="X1388" i="1"/>
  <c r="W1388" i="1"/>
  <c r="V1388" i="1"/>
  <c r="V1387" i="1" s="1"/>
  <c r="U1388" i="1"/>
  <c r="U1387" i="1" s="1"/>
  <c r="X1387" i="1"/>
  <c r="W1387" i="1"/>
  <c r="X1384" i="1"/>
  <c r="X1383" i="1" s="1"/>
  <c r="X1382" i="1" s="1"/>
  <c r="W1384" i="1"/>
  <c r="V1384" i="1"/>
  <c r="V1383" i="1" s="1"/>
  <c r="V1382" i="1" s="1"/>
  <c r="U1384" i="1"/>
  <c r="U1383" i="1" s="1"/>
  <c r="U1382" i="1" s="1"/>
  <c r="W1383" i="1"/>
  <c r="W1382" i="1" s="1"/>
  <c r="X1375" i="1"/>
  <c r="X1374" i="1" s="1"/>
  <c r="X1373" i="1" s="1"/>
  <c r="X1372" i="1" s="1"/>
  <c r="X1371" i="1" s="1"/>
  <c r="W1375" i="1"/>
  <c r="W1374" i="1" s="1"/>
  <c r="W1373" i="1" s="1"/>
  <c r="W1372" i="1" s="1"/>
  <c r="W1371" i="1" s="1"/>
  <c r="V1375" i="1"/>
  <c r="V1374" i="1" s="1"/>
  <c r="V1373" i="1" s="1"/>
  <c r="V1372" i="1" s="1"/>
  <c r="V1371" i="1" s="1"/>
  <c r="U1375" i="1"/>
  <c r="U1374" i="1" s="1"/>
  <c r="U1373" i="1" s="1"/>
  <c r="U1372" i="1" s="1"/>
  <c r="U1371" i="1" s="1"/>
  <c r="X1368" i="1"/>
  <c r="X1367" i="1" s="1"/>
  <c r="W1368" i="1"/>
  <c r="W1367" i="1" s="1"/>
  <c r="V1368" i="1"/>
  <c r="V1367" i="1" s="1"/>
  <c r="U1368" i="1"/>
  <c r="U1367" i="1" s="1"/>
  <c r="X1365" i="1"/>
  <c r="W1365" i="1"/>
  <c r="W1364" i="1" s="1"/>
  <c r="V1365" i="1"/>
  <c r="V1364" i="1" s="1"/>
  <c r="U1365" i="1"/>
  <c r="U1364" i="1" s="1"/>
  <c r="X1364" i="1"/>
  <c r="X1362" i="1"/>
  <c r="X1361" i="1" s="1"/>
  <c r="W1362" i="1"/>
  <c r="W1361" i="1" s="1"/>
  <c r="V1362" i="1"/>
  <c r="V1361" i="1" s="1"/>
  <c r="U1362" i="1"/>
  <c r="U1361" i="1" s="1"/>
  <c r="X1359" i="1"/>
  <c r="W1359" i="1"/>
  <c r="V1359" i="1"/>
  <c r="V1358" i="1" s="1"/>
  <c r="U1359" i="1"/>
  <c r="U1358" i="1" s="1"/>
  <c r="X1358" i="1"/>
  <c r="W1358" i="1"/>
  <c r="X1356" i="1"/>
  <c r="X1355" i="1" s="1"/>
  <c r="W1356" i="1"/>
  <c r="W1355" i="1" s="1"/>
  <c r="V1356" i="1"/>
  <c r="V1355" i="1" s="1"/>
  <c r="U1356" i="1"/>
  <c r="U1355" i="1" s="1"/>
  <c r="X1353" i="1"/>
  <c r="X1352" i="1" s="1"/>
  <c r="W1353" i="1"/>
  <c r="V1353" i="1"/>
  <c r="V1352" i="1" s="1"/>
  <c r="U1353" i="1"/>
  <c r="U1352" i="1" s="1"/>
  <c r="W1352" i="1"/>
  <c r="X1350" i="1"/>
  <c r="X1349" i="1" s="1"/>
  <c r="W1350" i="1"/>
  <c r="W1349" i="1" s="1"/>
  <c r="V1350" i="1"/>
  <c r="V1349" i="1" s="1"/>
  <c r="U1350" i="1"/>
  <c r="U1349" i="1" s="1"/>
  <c r="X1347" i="1"/>
  <c r="W1347" i="1"/>
  <c r="V1347" i="1"/>
  <c r="V1346" i="1" s="1"/>
  <c r="U1347" i="1"/>
  <c r="U1346" i="1" s="1"/>
  <c r="X1346" i="1"/>
  <c r="W1346" i="1"/>
  <c r="X1344" i="1"/>
  <c r="X1343" i="1" s="1"/>
  <c r="W1344" i="1"/>
  <c r="W1343" i="1" s="1"/>
  <c r="V1344" i="1"/>
  <c r="V1343" i="1" s="1"/>
  <c r="U1344" i="1"/>
  <c r="U1343" i="1"/>
  <c r="X1341" i="1"/>
  <c r="W1341" i="1"/>
  <c r="V1341" i="1"/>
  <c r="V1340" i="1" s="1"/>
  <c r="U1341" i="1"/>
  <c r="U1340" i="1" s="1"/>
  <c r="X1340" i="1"/>
  <c r="W1340" i="1"/>
  <c r="X1338" i="1"/>
  <c r="X1337" i="1" s="1"/>
  <c r="W1338" i="1"/>
  <c r="W1337" i="1" s="1"/>
  <c r="V1338" i="1"/>
  <c r="V1337" i="1" s="1"/>
  <c r="U1338" i="1"/>
  <c r="U1337" i="1"/>
  <c r="X1335" i="1"/>
  <c r="X1334" i="1" s="1"/>
  <c r="W1335" i="1"/>
  <c r="V1335" i="1"/>
  <c r="V1334" i="1" s="1"/>
  <c r="U1335" i="1"/>
  <c r="U1334" i="1" s="1"/>
  <c r="W1334" i="1"/>
  <c r="X1332" i="1"/>
  <c r="X1331" i="1" s="1"/>
  <c r="W1332" i="1"/>
  <c r="W1331" i="1" s="1"/>
  <c r="V1332" i="1"/>
  <c r="V1331" i="1" s="1"/>
  <c r="U1332" i="1"/>
  <c r="U1331" i="1"/>
  <c r="X1329" i="1"/>
  <c r="W1329" i="1"/>
  <c r="V1329" i="1"/>
  <c r="V1328" i="1" s="1"/>
  <c r="U1329" i="1"/>
  <c r="U1328" i="1" s="1"/>
  <c r="X1328" i="1"/>
  <c r="W1328" i="1"/>
  <c r="X1326" i="1"/>
  <c r="X1325" i="1" s="1"/>
  <c r="W1326" i="1"/>
  <c r="W1325" i="1" s="1"/>
  <c r="V1326" i="1"/>
  <c r="V1325" i="1" s="1"/>
  <c r="U1326" i="1"/>
  <c r="U1325" i="1" s="1"/>
  <c r="X1323" i="1"/>
  <c r="W1323" i="1"/>
  <c r="V1323" i="1"/>
  <c r="V1322" i="1" s="1"/>
  <c r="U1323" i="1"/>
  <c r="U1322" i="1" s="1"/>
  <c r="X1322" i="1"/>
  <c r="W1322" i="1"/>
  <c r="X1320" i="1"/>
  <c r="X1319" i="1" s="1"/>
  <c r="W1320" i="1"/>
  <c r="W1319" i="1" s="1"/>
  <c r="V1320" i="1"/>
  <c r="V1319" i="1" s="1"/>
  <c r="U1320" i="1"/>
  <c r="U1319" i="1" s="1"/>
  <c r="X1317" i="1"/>
  <c r="W1317" i="1"/>
  <c r="V1317" i="1"/>
  <c r="V1316" i="1" s="1"/>
  <c r="U1317" i="1"/>
  <c r="U1316" i="1" s="1"/>
  <c r="X1316" i="1"/>
  <c r="W1316" i="1"/>
  <c r="X1314" i="1"/>
  <c r="X1313" i="1" s="1"/>
  <c r="W1314" i="1"/>
  <c r="W1313" i="1" s="1"/>
  <c r="V1314" i="1"/>
  <c r="V1313" i="1" s="1"/>
  <c r="U1314" i="1"/>
  <c r="U1313" i="1" s="1"/>
  <c r="X1311" i="1"/>
  <c r="W1311" i="1"/>
  <c r="V1311" i="1"/>
  <c r="U1311" i="1"/>
  <c r="U1310" i="1" s="1"/>
  <c r="X1310" i="1"/>
  <c r="W1310" i="1"/>
  <c r="V1310" i="1"/>
  <c r="X1308" i="1"/>
  <c r="W1308" i="1"/>
  <c r="W1307" i="1" s="1"/>
  <c r="V1308" i="1"/>
  <c r="V1307" i="1" s="1"/>
  <c r="U1308" i="1"/>
  <c r="U1307" i="1" s="1"/>
  <c r="X1307" i="1"/>
  <c r="X1305" i="1"/>
  <c r="W1305" i="1"/>
  <c r="V1305" i="1"/>
  <c r="U1305" i="1"/>
  <c r="U1304" i="1" s="1"/>
  <c r="X1304" i="1"/>
  <c r="W1304" i="1"/>
  <c r="V1304" i="1"/>
  <c r="X1302" i="1"/>
  <c r="X1301" i="1" s="1"/>
  <c r="W1302" i="1"/>
  <c r="W1301" i="1" s="1"/>
  <c r="V1302" i="1"/>
  <c r="V1301" i="1" s="1"/>
  <c r="U1302" i="1"/>
  <c r="U1301" i="1" s="1"/>
  <c r="X1299" i="1"/>
  <c r="W1299" i="1"/>
  <c r="V1299" i="1"/>
  <c r="U1299" i="1"/>
  <c r="U1298" i="1" s="1"/>
  <c r="X1298" i="1"/>
  <c r="W1298" i="1"/>
  <c r="V1298" i="1"/>
  <c r="X1296" i="1"/>
  <c r="W1296" i="1"/>
  <c r="W1295" i="1" s="1"/>
  <c r="V1296" i="1"/>
  <c r="V1295" i="1" s="1"/>
  <c r="U1296" i="1"/>
  <c r="U1295" i="1" s="1"/>
  <c r="X1295" i="1"/>
  <c r="X1293" i="1"/>
  <c r="X1292" i="1" s="1"/>
  <c r="W1293" i="1"/>
  <c r="W1292" i="1" s="1"/>
  <c r="V1293" i="1"/>
  <c r="V1292" i="1" s="1"/>
  <c r="U1293" i="1"/>
  <c r="U1292" i="1" s="1"/>
  <c r="X1290" i="1"/>
  <c r="X1289" i="1" s="1"/>
  <c r="W1290" i="1"/>
  <c r="W1289" i="1" s="1"/>
  <c r="V1290" i="1"/>
  <c r="V1289" i="1" s="1"/>
  <c r="U1290" i="1"/>
  <c r="U1289" i="1" s="1"/>
  <c r="X1283" i="1"/>
  <c r="W1283" i="1"/>
  <c r="V1283" i="1"/>
  <c r="U1283" i="1"/>
  <c r="X1281" i="1"/>
  <c r="W1281" i="1"/>
  <c r="W1280" i="1" s="1"/>
  <c r="W1279" i="1" s="1"/>
  <c r="W1278" i="1" s="1"/>
  <c r="W1277" i="1" s="1"/>
  <c r="V1281" i="1"/>
  <c r="V1280" i="1" s="1"/>
  <c r="V1279" i="1" s="1"/>
  <c r="V1278" i="1" s="1"/>
  <c r="V1277" i="1" s="1"/>
  <c r="U1281" i="1"/>
  <c r="U1280" i="1" s="1"/>
  <c r="U1279" i="1" s="1"/>
  <c r="U1278" i="1" s="1"/>
  <c r="U1277" i="1" s="1"/>
  <c r="X1280" i="1"/>
  <c r="X1279" i="1" s="1"/>
  <c r="X1278" i="1" s="1"/>
  <c r="X1277" i="1" s="1"/>
  <c r="X1270" i="1"/>
  <c r="W1270" i="1"/>
  <c r="W1269" i="1" s="1"/>
  <c r="W1268" i="1" s="1"/>
  <c r="W1267" i="1" s="1"/>
  <c r="W1266" i="1" s="1"/>
  <c r="V1270" i="1"/>
  <c r="U1270" i="1"/>
  <c r="U1269" i="1" s="1"/>
  <c r="U1268" i="1" s="1"/>
  <c r="U1267" i="1" s="1"/>
  <c r="U1266" i="1" s="1"/>
  <c r="X1269" i="1"/>
  <c r="X1268" i="1" s="1"/>
  <c r="X1267" i="1" s="1"/>
  <c r="X1266" i="1" s="1"/>
  <c r="V1269" i="1"/>
  <c r="V1268" i="1" s="1"/>
  <c r="V1267" i="1" s="1"/>
  <c r="V1266" i="1" s="1"/>
  <c r="X1259" i="1"/>
  <c r="X1258" i="1" s="1"/>
  <c r="X1257" i="1" s="1"/>
  <c r="X1256" i="1" s="1"/>
  <c r="W1259" i="1"/>
  <c r="W1258" i="1" s="1"/>
  <c r="W1257" i="1" s="1"/>
  <c r="W1256" i="1" s="1"/>
  <c r="V1259" i="1"/>
  <c r="V1258" i="1" s="1"/>
  <c r="V1257" i="1" s="1"/>
  <c r="V1256" i="1" s="1"/>
  <c r="U1259" i="1"/>
  <c r="U1258" i="1" s="1"/>
  <c r="U1257" i="1" s="1"/>
  <c r="U1256" i="1" s="1"/>
  <c r="X1254" i="1"/>
  <c r="W1254" i="1"/>
  <c r="V1254" i="1"/>
  <c r="U1254" i="1"/>
  <c r="U1253" i="1" s="1"/>
  <c r="X1253" i="1"/>
  <c r="W1253" i="1"/>
  <c r="V1253" i="1"/>
  <c r="X1251" i="1"/>
  <c r="W1251" i="1"/>
  <c r="W1250" i="1" s="1"/>
  <c r="V1251" i="1"/>
  <c r="V1250" i="1" s="1"/>
  <c r="U1251" i="1"/>
  <c r="U1250" i="1" s="1"/>
  <c r="X1250" i="1"/>
  <c r="X1248" i="1"/>
  <c r="W1248" i="1"/>
  <c r="V1248" i="1"/>
  <c r="U1248" i="1"/>
  <c r="U1247" i="1" s="1"/>
  <c r="X1247" i="1"/>
  <c r="W1247" i="1"/>
  <c r="V1247" i="1"/>
  <c r="X1245" i="1"/>
  <c r="W1245" i="1"/>
  <c r="W1244" i="1" s="1"/>
  <c r="V1245" i="1"/>
  <c r="V1244" i="1" s="1"/>
  <c r="U1245" i="1"/>
  <c r="U1244" i="1" s="1"/>
  <c r="X1244" i="1"/>
  <c r="X1241" i="1"/>
  <c r="W1241" i="1"/>
  <c r="W1240" i="1" s="1"/>
  <c r="V1241" i="1"/>
  <c r="V1240" i="1" s="1"/>
  <c r="U1241" i="1"/>
  <c r="X1240" i="1"/>
  <c r="U1240" i="1"/>
  <c r="X1236" i="1"/>
  <c r="W1236" i="1"/>
  <c r="W1235" i="1" s="1"/>
  <c r="V1236" i="1"/>
  <c r="V1235" i="1" s="1"/>
  <c r="U1236" i="1"/>
  <c r="U1235" i="1" s="1"/>
  <c r="U1234" i="1" s="1"/>
  <c r="X1235" i="1"/>
  <c r="X1232" i="1"/>
  <c r="W1232" i="1"/>
  <c r="V1232" i="1"/>
  <c r="U1232" i="1"/>
  <c r="U1231" i="1" s="1"/>
  <c r="U1230" i="1" s="1"/>
  <c r="X1231" i="1"/>
  <c r="X1230" i="1" s="1"/>
  <c r="W1231" i="1"/>
  <c r="W1230" i="1" s="1"/>
  <c r="V1231" i="1"/>
  <c r="V1230" i="1" s="1"/>
  <c r="X1223" i="1"/>
  <c r="W1223" i="1"/>
  <c r="W1222" i="1" s="1"/>
  <c r="W1221" i="1" s="1"/>
  <c r="W1220" i="1" s="1"/>
  <c r="W1219" i="1" s="1"/>
  <c r="V1223" i="1"/>
  <c r="V1222" i="1" s="1"/>
  <c r="V1221" i="1" s="1"/>
  <c r="V1220" i="1" s="1"/>
  <c r="V1219" i="1" s="1"/>
  <c r="U1223" i="1"/>
  <c r="U1222" i="1" s="1"/>
  <c r="U1221" i="1" s="1"/>
  <c r="U1220" i="1" s="1"/>
  <c r="U1219" i="1" s="1"/>
  <c r="X1222" i="1"/>
  <c r="X1221" i="1" s="1"/>
  <c r="X1220" i="1" s="1"/>
  <c r="X1219" i="1" s="1"/>
  <c r="X1216" i="1"/>
  <c r="W1216" i="1"/>
  <c r="W1215" i="1" s="1"/>
  <c r="W1214" i="1" s="1"/>
  <c r="W1213" i="1" s="1"/>
  <c r="W1212" i="1" s="1"/>
  <c r="V1216" i="1"/>
  <c r="V1215" i="1" s="1"/>
  <c r="V1214" i="1" s="1"/>
  <c r="V1213" i="1" s="1"/>
  <c r="V1212" i="1" s="1"/>
  <c r="U1216" i="1"/>
  <c r="U1215" i="1" s="1"/>
  <c r="U1214" i="1" s="1"/>
  <c r="U1213" i="1" s="1"/>
  <c r="U1212" i="1" s="1"/>
  <c r="X1215" i="1"/>
  <c r="X1214" i="1" s="1"/>
  <c r="X1213" i="1" s="1"/>
  <c r="X1212" i="1" s="1"/>
  <c r="X1209" i="1"/>
  <c r="X1208" i="1" s="1"/>
  <c r="X1207" i="1" s="1"/>
  <c r="X1206" i="1" s="1"/>
  <c r="W1209" i="1"/>
  <c r="W1208" i="1" s="1"/>
  <c r="W1207" i="1" s="1"/>
  <c r="W1206" i="1" s="1"/>
  <c r="V1209" i="1"/>
  <c r="V1208" i="1" s="1"/>
  <c r="V1207" i="1" s="1"/>
  <c r="V1206" i="1" s="1"/>
  <c r="U1209" i="1"/>
  <c r="U1208" i="1" s="1"/>
  <c r="U1207" i="1" s="1"/>
  <c r="U1206" i="1" s="1"/>
  <c r="X1204" i="1"/>
  <c r="X1203" i="1" s="1"/>
  <c r="X1202" i="1" s="1"/>
  <c r="X1201" i="1" s="1"/>
  <c r="W1204" i="1"/>
  <c r="W1203" i="1" s="1"/>
  <c r="W1202" i="1" s="1"/>
  <c r="W1201" i="1" s="1"/>
  <c r="V1204" i="1"/>
  <c r="V1203" i="1" s="1"/>
  <c r="V1202" i="1" s="1"/>
  <c r="V1201" i="1" s="1"/>
  <c r="U1204" i="1"/>
  <c r="U1203" i="1" s="1"/>
  <c r="U1202" i="1" s="1"/>
  <c r="U1201" i="1" s="1"/>
  <c r="X1199" i="1"/>
  <c r="W1199" i="1"/>
  <c r="W1198" i="1" s="1"/>
  <c r="W1197" i="1" s="1"/>
  <c r="V1199" i="1"/>
  <c r="V1198" i="1" s="1"/>
  <c r="V1197" i="1" s="1"/>
  <c r="U1199" i="1"/>
  <c r="U1198" i="1" s="1"/>
  <c r="U1197" i="1" s="1"/>
  <c r="X1198" i="1"/>
  <c r="X1197" i="1" s="1"/>
  <c r="X1195" i="1"/>
  <c r="W1195" i="1"/>
  <c r="W1194" i="1" s="1"/>
  <c r="W1193" i="1" s="1"/>
  <c r="V1195" i="1"/>
  <c r="V1194" i="1" s="1"/>
  <c r="V1193" i="1" s="1"/>
  <c r="U1195" i="1"/>
  <c r="U1194" i="1" s="1"/>
  <c r="U1193" i="1" s="1"/>
  <c r="X1194" i="1"/>
  <c r="X1193" i="1" s="1"/>
  <c r="X1186" i="1"/>
  <c r="X1185" i="1" s="1"/>
  <c r="X1184" i="1" s="1"/>
  <c r="X1183" i="1" s="1"/>
  <c r="W1186" i="1"/>
  <c r="W1185" i="1" s="1"/>
  <c r="W1184" i="1" s="1"/>
  <c r="W1183" i="1" s="1"/>
  <c r="V1186" i="1"/>
  <c r="V1185" i="1" s="1"/>
  <c r="V1184" i="1" s="1"/>
  <c r="V1183" i="1" s="1"/>
  <c r="U1186" i="1"/>
  <c r="U1185" i="1" s="1"/>
  <c r="U1184" i="1" s="1"/>
  <c r="U1183" i="1" s="1"/>
  <c r="Z1182" i="1"/>
  <c r="Z1181" i="1" s="1"/>
  <c r="Z1180" i="1" s="1"/>
  <c r="Z1179" i="1" s="1"/>
  <c r="Z1178" i="1" s="1"/>
  <c r="Y1182" i="1"/>
  <c r="Y1181" i="1" s="1"/>
  <c r="Y1180" i="1" s="1"/>
  <c r="Y1179" i="1" s="1"/>
  <c r="Y1178" i="1" s="1"/>
  <c r="X1182" i="1"/>
  <c r="X1181" i="1" s="1"/>
  <c r="X1180" i="1" s="1"/>
  <c r="X1179" i="1" s="1"/>
  <c r="X1178" i="1" s="1"/>
  <c r="W1182" i="1"/>
  <c r="V1182" i="1"/>
  <c r="U1182" i="1"/>
  <c r="U1181" i="1" s="1"/>
  <c r="U1180" i="1" s="1"/>
  <c r="U1179" i="1" s="1"/>
  <c r="U1178" i="1" s="1"/>
  <c r="W1181" i="1"/>
  <c r="W1180" i="1" s="1"/>
  <c r="W1179" i="1" s="1"/>
  <c r="W1178" i="1" s="1"/>
  <c r="V1181" i="1"/>
  <c r="V1180" i="1" s="1"/>
  <c r="V1179" i="1" s="1"/>
  <c r="V1178" i="1" s="1"/>
  <c r="X1174" i="1"/>
  <c r="W1174" i="1"/>
  <c r="W1173" i="1" s="1"/>
  <c r="W1172" i="1" s="1"/>
  <c r="W1171" i="1" s="1"/>
  <c r="V1174" i="1"/>
  <c r="V1173" i="1" s="1"/>
  <c r="V1172" i="1" s="1"/>
  <c r="V1171" i="1" s="1"/>
  <c r="U1174" i="1"/>
  <c r="U1173" i="1" s="1"/>
  <c r="U1172" i="1" s="1"/>
  <c r="U1171" i="1" s="1"/>
  <c r="X1173" i="1"/>
  <c r="X1172" i="1" s="1"/>
  <c r="X1171" i="1" s="1"/>
  <c r="X1169" i="1"/>
  <c r="X1168" i="1" s="1"/>
  <c r="W1169" i="1"/>
  <c r="W1168" i="1" s="1"/>
  <c r="V1169" i="1"/>
  <c r="V1168" i="1" s="1"/>
  <c r="U1169" i="1"/>
  <c r="U1168" i="1" s="1"/>
  <c r="X1166" i="1"/>
  <c r="W1166" i="1"/>
  <c r="V1166" i="1"/>
  <c r="U1166" i="1"/>
  <c r="X1164" i="1"/>
  <c r="W1164" i="1"/>
  <c r="W1163" i="1" s="1"/>
  <c r="V1164" i="1"/>
  <c r="V1163" i="1" s="1"/>
  <c r="U1164" i="1"/>
  <c r="U1163" i="1" s="1"/>
  <c r="X1163" i="1"/>
  <c r="Z1161" i="1"/>
  <c r="Z1160" i="1" s="1"/>
  <c r="Z1159" i="1" s="1"/>
  <c r="Y1161" i="1"/>
  <c r="Y1160" i="1" s="1"/>
  <c r="Y1159" i="1" s="1"/>
  <c r="X1161" i="1"/>
  <c r="W1161" i="1"/>
  <c r="W1160" i="1" s="1"/>
  <c r="W1159" i="1" s="1"/>
  <c r="V1161" i="1"/>
  <c r="V1160" i="1" s="1"/>
  <c r="V1159" i="1" s="1"/>
  <c r="U1161" i="1"/>
  <c r="U1160" i="1" s="1"/>
  <c r="U1159" i="1" s="1"/>
  <c r="X1160" i="1"/>
  <c r="X1159" i="1" s="1"/>
  <c r="X1145" i="1"/>
  <c r="W1145" i="1"/>
  <c r="V1145" i="1"/>
  <c r="U1145" i="1"/>
  <c r="X1143" i="1"/>
  <c r="W1143" i="1"/>
  <c r="W1142" i="1" s="1"/>
  <c r="W1141" i="1" s="1"/>
  <c r="W1140" i="1" s="1"/>
  <c r="V1143" i="1"/>
  <c r="V1142" i="1" s="1"/>
  <c r="V1141" i="1" s="1"/>
  <c r="V1140" i="1" s="1"/>
  <c r="U1143" i="1"/>
  <c r="X1138" i="1"/>
  <c r="W1138" i="1"/>
  <c r="W1137" i="1" s="1"/>
  <c r="W1136" i="1" s="1"/>
  <c r="W1135" i="1" s="1"/>
  <c r="V1138" i="1"/>
  <c r="V1137" i="1" s="1"/>
  <c r="V1136" i="1" s="1"/>
  <c r="V1135" i="1" s="1"/>
  <c r="U1138" i="1"/>
  <c r="U1137" i="1" s="1"/>
  <c r="U1136" i="1" s="1"/>
  <c r="U1135" i="1" s="1"/>
  <c r="X1137" i="1"/>
  <c r="X1136" i="1" s="1"/>
  <c r="X1135" i="1" s="1"/>
  <c r="X1133" i="1"/>
  <c r="X1132" i="1" s="1"/>
  <c r="X1131" i="1" s="1"/>
  <c r="X1130" i="1" s="1"/>
  <c r="W1133" i="1"/>
  <c r="W1132" i="1" s="1"/>
  <c r="W1131" i="1" s="1"/>
  <c r="W1130" i="1" s="1"/>
  <c r="V1133" i="1"/>
  <c r="V1132" i="1" s="1"/>
  <c r="V1131" i="1" s="1"/>
  <c r="V1130" i="1" s="1"/>
  <c r="U1133" i="1"/>
  <c r="U1132" i="1" s="1"/>
  <c r="U1131" i="1" s="1"/>
  <c r="U1130" i="1" s="1"/>
  <c r="X1128" i="1"/>
  <c r="W1128" i="1"/>
  <c r="W1127" i="1" s="1"/>
  <c r="W1126" i="1" s="1"/>
  <c r="W1125" i="1" s="1"/>
  <c r="V1128" i="1"/>
  <c r="V1127" i="1" s="1"/>
  <c r="V1126" i="1" s="1"/>
  <c r="V1125" i="1" s="1"/>
  <c r="U1128" i="1"/>
  <c r="U1127" i="1" s="1"/>
  <c r="U1126" i="1" s="1"/>
  <c r="U1125" i="1" s="1"/>
  <c r="X1127" i="1"/>
  <c r="X1126" i="1" s="1"/>
  <c r="X1125" i="1" s="1"/>
  <c r="X1121" i="1"/>
  <c r="X1120" i="1" s="1"/>
  <c r="X1119" i="1" s="1"/>
  <c r="X1118" i="1" s="1"/>
  <c r="W1121" i="1"/>
  <c r="W1120" i="1" s="1"/>
  <c r="W1119" i="1" s="1"/>
  <c r="W1118" i="1" s="1"/>
  <c r="V1121" i="1"/>
  <c r="V1120" i="1" s="1"/>
  <c r="V1119" i="1" s="1"/>
  <c r="V1118" i="1" s="1"/>
  <c r="U1121" i="1"/>
  <c r="U1120" i="1" s="1"/>
  <c r="U1119" i="1" s="1"/>
  <c r="U1118" i="1" s="1"/>
  <c r="X1116" i="1"/>
  <c r="X1115" i="1" s="1"/>
  <c r="X1114" i="1" s="1"/>
  <c r="X1113" i="1" s="1"/>
  <c r="W1116" i="1"/>
  <c r="W1115" i="1" s="1"/>
  <c r="W1114" i="1" s="1"/>
  <c r="W1113" i="1" s="1"/>
  <c r="V1116" i="1"/>
  <c r="V1115" i="1" s="1"/>
  <c r="V1114" i="1" s="1"/>
  <c r="V1113" i="1" s="1"/>
  <c r="U1116" i="1"/>
  <c r="U1115" i="1" s="1"/>
  <c r="U1114" i="1" s="1"/>
  <c r="U1113" i="1" s="1"/>
  <c r="X1111" i="1"/>
  <c r="W1111" i="1"/>
  <c r="W1110" i="1" s="1"/>
  <c r="W1109" i="1" s="1"/>
  <c r="W1108" i="1" s="1"/>
  <c r="V1111" i="1"/>
  <c r="V1110" i="1" s="1"/>
  <c r="V1109" i="1" s="1"/>
  <c r="V1108" i="1" s="1"/>
  <c r="U1111" i="1"/>
  <c r="U1110" i="1" s="1"/>
  <c r="U1109" i="1" s="1"/>
  <c r="U1108" i="1" s="1"/>
  <c r="X1110" i="1"/>
  <c r="X1109" i="1" s="1"/>
  <c r="X1108" i="1" s="1"/>
  <c r="X1106" i="1"/>
  <c r="X1105" i="1" s="1"/>
  <c r="X1104" i="1" s="1"/>
  <c r="X1103" i="1" s="1"/>
  <c r="W1106" i="1"/>
  <c r="W1105" i="1" s="1"/>
  <c r="W1104" i="1" s="1"/>
  <c r="W1103" i="1" s="1"/>
  <c r="V1106" i="1"/>
  <c r="V1105" i="1" s="1"/>
  <c r="V1104" i="1" s="1"/>
  <c r="V1103" i="1" s="1"/>
  <c r="U1106" i="1"/>
  <c r="U1105" i="1" s="1"/>
  <c r="U1104" i="1" s="1"/>
  <c r="U1103" i="1" s="1"/>
  <c r="X1099" i="1"/>
  <c r="X1098" i="1" s="1"/>
  <c r="X1097" i="1" s="1"/>
  <c r="X1096" i="1" s="1"/>
  <c r="W1099" i="1"/>
  <c r="W1098" i="1" s="1"/>
  <c r="W1097" i="1" s="1"/>
  <c r="W1096" i="1" s="1"/>
  <c r="V1099" i="1"/>
  <c r="V1098" i="1" s="1"/>
  <c r="V1097" i="1" s="1"/>
  <c r="V1096" i="1" s="1"/>
  <c r="U1099" i="1"/>
  <c r="U1098" i="1" s="1"/>
  <c r="U1097" i="1" s="1"/>
  <c r="U1096" i="1" s="1"/>
  <c r="X1094" i="1"/>
  <c r="W1094" i="1"/>
  <c r="W1093" i="1" s="1"/>
  <c r="W1092" i="1" s="1"/>
  <c r="W1091" i="1" s="1"/>
  <c r="V1094" i="1"/>
  <c r="V1093" i="1" s="1"/>
  <c r="V1092" i="1" s="1"/>
  <c r="V1091" i="1" s="1"/>
  <c r="U1094" i="1"/>
  <c r="U1093" i="1" s="1"/>
  <c r="U1092" i="1" s="1"/>
  <c r="U1091" i="1" s="1"/>
  <c r="X1093" i="1"/>
  <c r="X1092" i="1" s="1"/>
  <c r="X1091" i="1" s="1"/>
  <c r="X1089" i="1"/>
  <c r="X1088" i="1" s="1"/>
  <c r="X1087" i="1" s="1"/>
  <c r="X1086" i="1" s="1"/>
  <c r="W1089" i="1"/>
  <c r="W1088" i="1" s="1"/>
  <c r="W1087" i="1" s="1"/>
  <c r="W1086" i="1" s="1"/>
  <c r="V1089" i="1"/>
  <c r="V1088" i="1" s="1"/>
  <c r="V1087" i="1" s="1"/>
  <c r="V1086" i="1" s="1"/>
  <c r="U1089" i="1"/>
  <c r="U1088" i="1" s="1"/>
  <c r="U1087" i="1" s="1"/>
  <c r="U1086" i="1" s="1"/>
  <c r="X1084" i="1"/>
  <c r="W1084" i="1"/>
  <c r="W1083" i="1" s="1"/>
  <c r="W1082" i="1" s="1"/>
  <c r="W1081" i="1" s="1"/>
  <c r="V1084" i="1"/>
  <c r="V1083" i="1" s="1"/>
  <c r="V1082" i="1" s="1"/>
  <c r="V1081" i="1" s="1"/>
  <c r="U1084" i="1"/>
  <c r="U1083" i="1" s="1"/>
  <c r="U1082" i="1" s="1"/>
  <c r="U1081" i="1" s="1"/>
  <c r="X1083" i="1"/>
  <c r="X1082" i="1" s="1"/>
  <c r="X1081" i="1" s="1"/>
  <c r="X1067" i="1"/>
  <c r="W1067" i="1"/>
  <c r="W1066" i="1" s="1"/>
  <c r="V1067" i="1"/>
  <c r="V1066" i="1" s="1"/>
  <c r="U1067" i="1"/>
  <c r="U1066" i="1" s="1"/>
  <c r="X1066" i="1"/>
  <c r="X1064" i="1"/>
  <c r="X1063" i="1" s="1"/>
  <c r="W1064" i="1"/>
  <c r="W1063" i="1" s="1"/>
  <c r="V1064" i="1"/>
  <c r="V1063" i="1" s="1"/>
  <c r="U1064" i="1"/>
  <c r="U1063" i="1" s="1"/>
  <c r="X1061" i="1"/>
  <c r="W1061" i="1"/>
  <c r="W1060" i="1" s="1"/>
  <c r="V1061" i="1"/>
  <c r="V1060" i="1" s="1"/>
  <c r="U1061" i="1"/>
  <c r="U1060" i="1" s="1"/>
  <c r="X1060" i="1"/>
  <c r="X1058" i="1"/>
  <c r="X1057" i="1" s="1"/>
  <c r="W1058" i="1"/>
  <c r="W1057" i="1" s="1"/>
  <c r="V1058" i="1"/>
  <c r="V1057" i="1" s="1"/>
  <c r="U1058" i="1"/>
  <c r="U1057" i="1" s="1"/>
  <c r="X1055" i="1"/>
  <c r="W1055" i="1"/>
  <c r="W1054" i="1" s="1"/>
  <c r="W1053" i="1" s="1"/>
  <c r="V1055" i="1"/>
  <c r="V1054" i="1" s="1"/>
  <c r="V1053" i="1" s="1"/>
  <c r="U1055" i="1"/>
  <c r="U1054" i="1" s="1"/>
  <c r="U1053" i="1" s="1"/>
  <c r="X1054" i="1"/>
  <c r="X1053" i="1" s="1"/>
  <c r="X1051" i="1"/>
  <c r="W1051" i="1"/>
  <c r="W1050" i="1" s="1"/>
  <c r="W1049" i="1" s="1"/>
  <c r="V1051" i="1"/>
  <c r="V1050" i="1" s="1"/>
  <c r="V1049" i="1" s="1"/>
  <c r="U1051" i="1"/>
  <c r="U1050" i="1" s="1"/>
  <c r="U1049" i="1" s="1"/>
  <c r="X1050" i="1"/>
  <c r="X1049" i="1" s="1"/>
  <c r="X1044" i="1"/>
  <c r="X1043" i="1" s="1"/>
  <c r="X1042" i="1" s="1"/>
  <c r="X1041" i="1" s="1"/>
  <c r="X1040" i="1" s="1"/>
  <c r="W1044" i="1"/>
  <c r="W1043" i="1" s="1"/>
  <c r="W1042" i="1" s="1"/>
  <c r="W1041" i="1" s="1"/>
  <c r="W1040" i="1" s="1"/>
  <c r="V1044" i="1"/>
  <c r="V1043" i="1" s="1"/>
  <c r="V1042" i="1" s="1"/>
  <c r="V1041" i="1" s="1"/>
  <c r="V1040" i="1" s="1"/>
  <c r="U1044" i="1"/>
  <c r="U1043" i="1" s="1"/>
  <c r="U1042" i="1" s="1"/>
  <c r="U1041" i="1" s="1"/>
  <c r="U1040" i="1" s="1"/>
  <c r="W1033" i="1"/>
  <c r="W1032" i="1" s="1"/>
  <c r="W1031" i="1" s="1"/>
  <c r="V1033" i="1"/>
  <c r="V1032" i="1" s="1"/>
  <c r="V1031" i="1" s="1"/>
  <c r="U1035" i="1"/>
  <c r="U1034" i="1" s="1"/>
  <c r="U1033" i="1" s="1"/>
  <c r="U1032" i="1" s="1"/>
  <c r="U1031" i="1" s="1"/>
  <c r="X1033" i="1"/>
  <c r="X1032" i="1" s="1"/>
  <c r="X1031" i="1" s="1"/>
  <c r="X1026" i="1"/>
  <c r="X1025" i="1" s="1"/>
  <c r="W1026" i="1"/>
  <c r="W1025" i="1" s="1"/>
  <c r="V1026" i="1"/>
  <c r="V1025" i="1" s="1"/>
  <c r="U1026" i="1"/>
  <c r="U1025" i="1" s="1"/>
  <c r="X1024" i="1"/>
  <c r="W1023" i="1"/>
  <c r="W1022" i="1" s="1"/>
  <c r="W1020" i="1" s="1"/>
  <c r="X1017" i="1"/>
  <c r="W1017" i="1"/>
  <c r="W1016" i="1" s="1"/>
  <c r="W1015" i="1" s="1"/>
  <c r="W1014" i="1" s="1"/>
  <c r="W1013" i="1" s="1"/>
  <c r="V1017" i="1"/>
  <c r="V1016" i="1" s="1"/>
  <c r="V1015" i="1" s="1"/>
  <c r="V1014" i="1" s="1"/>
  <c r="V1013" i="1" s="1"/>
  <c r="U1017" i="1"/>
  <c r="U1016" i="1" s="1"/>
  <c r="U1015" i="1" s="1"/>
  <c r="U1014" i="1" s="1"/>
  <c r="U1013" i="1" s="1"/>
  <c r="X1016" i="1"/>
  <c r="X1015" i="1" s="1"/>
  <c r="X1014" i="1" s="1"/>
  <c r="X1013" i="1" s="1"/>
  <c r="X1005" i="1"/>
  <c r="X1004" i="1" s="1"/>
  <c r="W1005" i="1"/>
  <c r="W1004" i="1" s="1"/>
  <c r="V1005" i="1"/>
  <c r="V1004" i="1" s="1"/>
  <c r="U1005" i="1"/>
  <c r="U1003" i="1" s="1"/>
  <c r="U1002" i="1" s="1"/>
  <c r="V1003" i="1"/>
  <c r="V1002" i="1" s="1"/>
  <c r="X1000" i="1"/>
  <c r="X999" i="1" s="1"/>
  <c r="W1000" i="1"/>
  <c r="W999" i="1" s="1"/>
  <c r="V1000" i="1"/>
  <c r="V999" i="1" s="1"/>
  <c r="U1000" i="1"/>
  <c r="U999" i="1" s="1"/>
  <c r="X997" i="1"/>
  <c r="W997" i="1"/>
  <c r="W996" i="1" s="1"/>
  <c r="V997" i="1"/>
  <c r="V996" i="1" s="1"/>
  <c r="U997" i="1"/>
  <c r="U996" i="1" s="1"/>
  <c r="X996" i="1"/>
  <c r="X993" i="1"/>
  <c r="X992" i="1" s="1"/>
  <c r="X991" i="1" s="1"/>
  <c r="W993" i="1"/>
  <c r="W992" i="1" s="1"/>
  <c r="W991" i="1" s="1"/>
  <c r="V993" i="1"/>
  <c r="V992" i="1" s="1"/>
  <c r="V991" i="1" s="1"/>
  <c r="U993" i="1"/>
  <c r="U992" i="1" s="1"/>
  <c r="U991" i="1" s="1"/>
  <c r="X977" i="1"/>
  <c r="W977" i="1"/>
  <c r="W976" i="1" s="1"/>
  <c r="W975" i="1" s="1"/>
  <c r="W974" i="1" s="1"/>
  <c r="V977" i="1"/>
  <c r="V976" i="1" s="1"/>
  <c r="U977" i="1"/>
  <c r="X976" i="1"/>
  <c r="X975" i="1" s="1"/>
  <c r="X974" i="1" s="1"/>
  <c r="U976" i="1"/>
  <c r="U975" i="1" s="1"/>
  <c r="U974" i="1" s="1"/>
  <c r="V975" i="1"/>
  <c r="V974" i="1" s="1"/>
  <c r="X961" i="1"/>
  <c r="X960" i="1" s="1"/>
  <c r="W961" i="1"/>
  <c r="W960" i="1" s="1"/>
  <c r="V961" i="1"/>
  <c r="V960" i="1" s="1"/>
  <c r="U961" i="1"/>
  <c r="U960" i="1" s="1"/>
  <c r="X958" i="1"/>
  <c r="W958" i="1"/>
  <c r="V958" i="1"/>
  <c r="V957" i="1" s="1"/>
  <c r="U958" i="1"/>
  <c r="U957" i="1" s="1"/>
  <c r="X957" i="1"/>
  <c r="W957" i="1"/>
  <c r="X955" i="1"/>
  <c r="X954" i="1" s="1"/>
  <c r="W955" i="1"/>
  <c r="W954" i="1" s="1"/>
  <c r="W953" i="1" s="1"/>
  <c r="V955" i="1"/>
  <c r="V954" i="1" s="1"/>
  <c r="V953" i="1" s="1"/>
  <c r="U955" i="1"/>
  <c r="U954" i="1" s="1"/>
  <c r="U953" i="1" s="1"/>
  <c r="X953" i="1"/>
  <c r="X951" i="1"/>
  <c r="W951" i="1"/>
  <c r="V951" i="1"/>
  <c r="U951" i="1"/>
  <c r="Z949" i="1"/>
  <c r="Y949" i="1"/>
  <c r="X949" i="1"/>
  <c r="W949" i="1"/>
  <c r="V949" i="1"/>
  <c r="U949" i="1"/>
  <c r="X945" i="1"/>
  <c r="X944" i="1" s="1"/>
  <c r="X943" i="1" s="1"/>
  <c r="W945" i="1"/>
  <c r="W944" i="1" s="1"/>
  <c r="W943" i="1" s="1"/>
  <c r="V945" i="1"/>
  <c r="V944" i="1" s="1"/>
  <c r="V943" i="1" s="1"/>
  <c r="U945" i="1"/>
  <c r="U944" i="1" s="1"/>
  <c r="U943" i="1" s="1"/>
  <c r="X936" i="1"/>
  <c r="X935" i="1" s="1"/>
  <c r="W936" i="1"/>
  <c r="W935" i="1" s="1"/>
  <c r="V936" i="1"/>
  <c r="V935" i="1" s="1"/>
  <c r="U936" i="1"/>
  <c r="U935" i="1" s="1"/>
  <c r="X933" i="1"/>
  <c r="X932" i="1" s="1"/>
  <c r="W933" i="1"/>
  <c r="W932" i="1" s="1"/>
  <c r="V933" i="1"/>
  <c r="V932" i="1" s="1"/>
  <c r="U933" i="1"/>
  <c r="U932" i="1" s="1"/>
  <c r="X926" i="1"/>
  <c r="X925" i="1" s="1"/>
  <c r="X924" i="1" s="1"/>
  <c r="X923" i="1" s="1"/>
  <c r="X922" i="1" s="1"/>
  <c r="W926" i="1"/>
  <c r="W925" i="1" s="1"/>
  <c r="W924" i="1" s="1"/>
  <c r="W923" i="1" s="1"/>
  <c r="W922" i="1" s="1"/>
  <c r="V926" i="1"/>
  <c r="V925" i="1" s="1"/>
  <c r="V924" i="1" s="1"/>
  <c r="V923" i="1" s="1"/>
  <c r="V922" i="1" s="1"/>
  <c r="U926" i="1"/>
  <c r="U925" i="1" s="1"/>
  <c r="U924" i="1" s="1"/>
  <c r="U923" i="1" s="1"/>
  <c r="U922" i="1" s="1"/>
  <c r="X919" i="1"/>
  <c r="W919" i="1"/>
  <c r="W918" i="1" s="1"/>
  <c r="V919" i="1"/>
  <c r="V918" i="1" s="1"/>
  <c r="U919" i="1"/>
  <c r="U918" i="1" s="1"/>
  <c r="X918" i="1"/>
  <c r="X916" i="1"/>
  <c r="X915" i="1" s="1"/>
  <c r="W916" i="1"/>
  <c r="W915" i="1" s="1"/>
  <c r="V916" i="1"/>
  <c r="V915" i="1" s="1"/>
  <c r="U916" i="1"/>
  <c r="U915" i="1" s="1"/>
  <c r="X913" i="1"/>
  <c r="X912" i="1" s="1"/>
  <c r="W913" i="1"/>
  <c r="W912" i="1" s="1"/>
  <c r="V913" i="1"/>
  <c r="V912" i="1" s="1"/>
  <c r="U913" i="1"/>
  <c r="U912" i="1" s="1"/>
  <c r="X910" i="1"/>
  <c r="X909" i="1" s="1"/>
  <c r="W910" i="1"/>
  <c r="W909" i="1" s="1"/>
  <c r="V910" i="1"/>
  <c r="V909" i="1" s="1"/>
  <c r="U910" i="1"/>
  <c r="U909" i="1" s="1"/>
  <c r="X907" i="1"/>
  <c r="X906" i="1" s="1"/>
  <c r="W907" i="1"/>
  <c r="W906" i="1" s="1"/>
  <c r="V907" i="1"/>
  <c r="V906" i="1" s="1"/>
  <c r="U907" i="1"/>
  <c r="U906" i="1" s="1"/>
  <c r="X904" i="1"/>
  <c r="X903" i="1" s="1"/>
  <c r="W904" i="1"/>
  <c r="W903" i="1" s="1"/>
  <c r="V904" i="1"/>
  <c r="V903" i="1" s="1"/>
  <c r="U904" i="1"/>
  <c r="U903" i="1" s="1"/>
  <c r="X901" i="1"/>
  <c r="X900" i="1" s="1"/>
  <c r="W901" i="1"/>
  <c r="W900" i="1" s="1"/>
  <c r="V901" i="1"/>
  <c r="V900" i="1" s="1"/>
  <c r="U901" i="1"/>
  <c r="U900" i="1" s="1"/>
  <c r="X892" i="1"/>
  <c r="X891" i="1" s="1"/>
  <c r="W892" i="1"/>
  <c r="W891" i="1" s="1"/>
  <c r="V892" i="1"/>
  <c r="V891" i="1" s="1"/>
  <c r="U892" i="1"/>
  <c r="U891" i="1" s="1"/>
  <c r="X889" i="1"/>
  <c r="X888" i="1" s="1"/>
  <c r="W889" i="1"/>
  <c r="W888" i="1" s="1"/>
  <c r="V889" i="1"/>
  <c r="V888" i="1" s="1"/>
  <c r="U889" i="1"/>
  <c r="U888" i="1" s="1"/>
  <c r="X886" i="1"/>
  <c r="X885" i="1" s="1"/>
  <c r="W886" i="1"/>
  <c r="W885" i="1" s="1"/>
  <c r="V886" i="1"/>
  <c r="V885" i="1" s="1"/>
  <c r="U886" i="1"/>
  <c r="U885" i="1" s="1"/>
  <c r="X883" i="1"/>
  <c r="X882" i="1" s="1"/>
  <c r="X881" i="1" s="1"/>
  <c r="X880" i="1" s="1"/>
  <c r="X879" i="1" s="1"/>
  <c r="W883" i="1"/>
  <c r="W882" i="1" s="1"/>
  <c r="W881" i="1" s="1"/>
  <c r="W880" i="1" s="1"/>
  <c r="W879" i="1" s="1"/>
  <c r="V883" i="1"/>
  <c r="V882" i="1" s="1"/>
  <c r="V881" i="1" s="1"/>
  <c r="V880" i="1" s="1"/>
  <c r="V879" i="1" s="1"/>
  <c r="U883" i="1"/>
  <c r="U882" i="1" s="1"/>
  <c r="U881" i="1" s="1"/>
  <c r="U880" i="1" s="1"/>
  <c r="U879" i="1" s="1"/>
  <c r="X869" i="1"/>
  <c r="W869" i="1"/>
  <c r="W868" i="1" s="1"/>
  <c r="W867" i="1" s="1"/>
  <c r="W866" i="1" s="1"/>
  <c r="W865" i="1" s="1"/>
  <c r="V869" i="1"/>
  <c r="V868" i="1" s="1"/>
  <c r="V867" i="1" s="1"/>
  <c r="V866" i="1" s="1"/>
  <c r="V865" i="1" s="1"/>
  <c r="U869" i="1"/>
  <c r="U868" i="1" s="1"/>
  <c r="U867" i="1" s="1"/>
  <c r="U866" i="1" s="1"/>
  <c r="U865" i="1" s="1"/>
  <c r="X868" i="1"/>
  <c r="X867" i="1"/>
  <c r="X866" i="1" s="1"/>
  <c r="X865" i="1" s="1"/>
  <c r="X856" i="1"/>
  <c r="W856" i="1"/>
  <c r="W855" i="1" s="1"/>
  <c r="V856" i="1"/>
  <c r="V855" i="1" s="1"/>
  <c r="U856" i="1"/>
  <c r="U855" i="1" s="1"/>
  <c r="X855" i="1"/>
  <c r="X853" i="1"/>
  <c r="X852" i="1" s="1"/>
  <c r="W853" i="1"/>
  <c r="W852" i="1" s="1"/>
  <c r="V853" i="1"/>
  <c r="V852" i="1" s="1"/>
  <c r="U853" i="1"/>
  <c r="U852" i="1" s="1"/>
  <c r="Z850" i="1"/>
  <c r="Z849" i="1" s="1"/>
  <c r="Z848" i="1" s="1"/>
  <c r="Y850" i="1"/>
  <c r="Y849" i="1" s="1"/>
  <c r="Y848" i="1" s="1"/>
  <c r="X850" i="1"/>
  <c r="X849" i="1" s="1"/>
  <c r="X848" i="1" s="1"/>
  <c r="W850" i="1"/>
  <c r="W849" i="1" s="1"/>
  <c r="W848" i="1" s="1"/>
  <c r="V850" i="1"/>
  <c r="V849" i="1" s="1"/>
  <c r="V848" i="1" s="1"/>
  <c r="U850" i="1"/>
  <c r="U849" i="1" s="1"/>
  <c r="U848" i="1" s="1"/>
  <c r="X838" i="1"/>
  <c r="X837" i="1" s="1"/>
  <c r="W838" i="1"/>
  <c r="W837" i="1" s="1"/>
  <c r="V838" i="1"/>
  <c r="V837" i="1" s="1"/>
  <c r="U838" i="1"/>
  <c r="U837" i="1" s="1"/>
  <c r="X835" i="1"/>
  <c r="X834" i="1" s="1"/>
  <c r="W835" i="1"/>
  <c r="W834" i="1" s="1"/>
  <c r="V835" i="1"/>
  <c r="V834" i="1" s="1"/>
  <c r="U835" i="1"/>
  <c r="U834" i="1" s="1"/>
  <c r="X832" i="1"/>
  <c r="X831" i="1" s="1"/>
  <c r="X830" i="1" s="1"/>
  <c r="W832" i="1"/>
  <c r="W831" i="1" s="1"/>
  <c r="W830" i="1" s="1"/>
  <c r="V832" i="1"/>
  <c r="V831" i="1" s="1"/>
  <c r="V830" i="1" s="1"/>
  <c r="U832" i="1"/>
  <c r="U831" i="1" s="1"/>
  <c r="U830" i="1" s="1"/>
  <c r="X818" i="1"/>
  <c r="X817" i="1" s="1"/>
  <c r="X816" i="1" s="1"/>
  <c r="X815" i="1" s="1"/>
  <c r="W818" i="1"/>
  <c r="W817" i="1" s="1"/>
  <c r="W816" i="1" s="1"/>
  <c r="W815" i="1" s="1"/>
  <c r="V818" i="1"/>
  <c r="V817" i="1" s="1"/>
  <c r="V816" i="1" s="1"/>
  <c r="V815" i="1" s="1"/>
  <c r="U818" i="1"/>
  <c r="U817" i="1" s="1"/>
  <c r="U816" i="1" s="1"/>
  <c r="U815" i="1" s="1"/>
  <c r="X813" i="1"/>
  <c r="W813" i="1"/>
  <c r="W812" i="1" s="1"/>
  <c r="V813" i="1"/>
  <c r="V812" i="1" s="1"/>
  <c r="U813" i="1"/>
  <c r="U812" i="1" s="1"/>
  <c r="X812" i="1"/>
  <c r="X810" i="1"/>
  <c r="X809" i="1" s="1"/>
  <c r="W810" i="1"/>
  <c r="W809" i="1" s="1"/>
  <c r="V810" i="1"/>
  <c r="V809" i="1" s="1"/>
  <c r="V808" i="1" s="1"/>
  <c r="U810" i="1"/>
  <c r="U809" i="1" s="1"/>
  <c r="X806" i="1"/>
  <c r="X805" i="1" s="1"/>
  <c r="X804" i="1" s="1"/>
  <c r="W806" i="1"/>
  <c r="W805" i="1" s="1"/>
  <c r="W804" i="1" s="1"/>
  <c r="V806" i="1"/>
  <c r="V805" i="1" s="1"/>
  <c r="V804" i="1" s="1"/>
  <c r="U806" i="1"/>
  <c r="U805" i="1" s="1"/>
  <c r="U804" i="1" s="1"/>
  <c r="X797" i="1"/>
  <c r="W797" i="1"/>
  <c r="W796" i="1" s="1"/>
  <c r="W795" i="1" s="1"/>
  <c r="V797" i="1"/>
  <c r="V796" i="1" s="1"/>
  <c r="V795" i="1" s="1"/>
  <c r="U797" i="1"/>
  <c r="U796" i="1" s="1"/>
  <c r="U795" i="1" s="1"/>
  <c r="X796" i="1"/>
  <c r="X795" i="1" s="1"/>
  <c r="X793" i="1"/>
  <c r="X792" i="1" s="1"/>
  <c r="W793" i="1"/>
  <c r="W792" i="1" s="1"/>
  <c r="V793" i="1"/>
  <c r="V792" i="1" s="1"/>
  <c r="U793" i="1"/>
  <c r="U792" i="1"/>
  <c r="X790" i="1"/>
  <c r="X789" i="1" s="1"/>
  <c r="W790" i="1"/>
  <c r="W789" i="1" s="1"/>
  <c r="V790" i="1"/>
  <c r="V789" i="1" s="1"/>
  <c r="V788" i="1" s="1"/>
  <c r="U790" i="1"/>
  <c r="U789" i="1" s="1"/>
  <c r="U788" i="1" s="1"/>
  <c r="X771" i="1"/>
  <c r="W771" i="1"/>
  <c r="V771" i="1"/>
  <c r="U771" i="1"/>
  <c r="X767" i="1"/>
  <c r="W767" i="1"/>
  <c r="V767" i="1"/>
  <c r="U767" i="1"/>
  <c r="X765" i="1"/>
  <c r="X764" i="1" s="1"/>
  <c r="X763" i="1" s="1"/>
  <c r="W765" i="1"/>
  <c r="W764" i="1" s="1"/>
  <c r="W763" i="1" s="1"/>
  <c r="V765" i="1"/>
  <c r="V764" i="1" s="1"/>
  <c r="V763" i="1" s="1"/>
  <c r="U765" i="1"/>
  <c r="X761" i="1"/>
  <c r="X760" i="1" s="1"/>
  <c r="X759" i="1" s="1"/>
  <c r="W761" i="1"/>
  <c r="W760" i="1" s="1"/>
  <c r="W759" i="1" s="1"/>
  <c r="V761" i="1"/>
  <c r="V760" i="1" s="1"/>
  <c r="V759" i="1" s="1"/>
  <c r="U761" i="1"/>
  <c r="U760" i="1" s="1"/>
  <c r="U759" i="1" s="1"/>
  <c r="X757" i="1"/>
  <c r="X756" i="1" s="1"/>
  <c r="X755" i="1" s="1"/>
  <c r="W757" i="1"/>
  <c r="W756" i="1" s="1"/>
  <c r="W755" i="1" s="1"/>
  <c r="V757" i="1"/>
  <c r="V756" i="1" s="1"/>
  <c r="V755" i="1" s="1"/>
  <c r="U757" i="1"/>
  <c r="U756" i="1" s="1"/>
  <c r="U755" i="1" s="1"/>
  <c r="X747" i="1"/>
  <c r="X746" i="1" s="1"/>
  <c r="X745" i="1" s="1"/>
  <c r="W747" i="1"/>
  <c r="W746" i="1" s="1"/>
  <c r="W745" i="1" s="1"/>
  <c r="V747" i="1"/>
  <c r="V746" i="1" s="1"/>
  <c r="V745" i="1" s="1"/>
  <c r="U747" i="1"/>
  <c r="U746" i="1" s="1"/>
  <c r="U745" i="1" s="1"/>
  <c r="X743" i="1"/>
  <c r="X742" i="1" s="1"/>
  <c r="X741" i="1" s="1"/>
  <c r="W743" i="1"/>
  <c r="W742" i="1" s="1"/>
  <c r="W741" i="1" s="1"/>
  <c r="V743" i="1"/>
  <c r="V742" i="1" s="1"/>
  <c r="V741" i="1" s="1"/>
  <c r="V740" i="1" s="1"/>
  <c r="V739" i="1" s="1"/>
  <c r="U743" i="1"/>
  <c r="U742" i="1" s="1"/>
  <c r="U741" i="1" s="1"/>
  <c r="X720" i="1"/>
  <c r="X719" i="1" s="1"/>
  <c r="X718" i="1" s="1"/>
  <c r="W720" i="1"/>
  <c r="W719" i="1" s="1"/>
  <c r="W718" i="1" s="1"/>
  <c r="V720" i="1"/>
  <c r="V719" i="1" s="1"/>
  <c r="V718" i="1" s="1"/>
  <c r="U720" i="1"/>
  <c r="U719" i="1" s="1"/>
  <c r="U718" i="1" s="1"/>
  <c r="X716" i="1"/>
  <c r="X715" i="1" s="1"/>
  <c r="W716" i="1"/>
  <c r="W715" i="1" s="1"/>
  <c r="V716" i="1"/>
  <c r="V715" i="1" s="1"/>
  <c r="U716" i="1"/>
  <c r="U715" i="1" s="1"/>
  <c r="X713" i="1"/>
  <c r="X712" i="1" s="1"/>
  <c r="W713" i="1"/>
  <c r="W712" i="1" s="1"/>
  <c r="V713" i="1"/>
  <c r="V712" i="1" s="1"/>
  <c r="U713" i="1"/>
  <c r="U712" i="1" s="1"/>
  <c r="X709" i="1"/>
  <c r="W709" i="1"/>
  <c r="W708" i="1" s="1"/>
  <c r="W707" i="1" s="1"/>
  <c r="V709" i="1"/>
  <c r="V708" i="1" s="1"/>
  <c r="V707" i="1" s="1"/>
  <c r="U709" i="1"/>
  <c r="U708" i="1" s="1"/>
  <c r="U707" i="1" s="1"/>
  <c r="X708" i="1"/>
  <c r="X707" i="1" s="1"/>
  <c r="X705" i="1"/>
  <c r="W705" i="1"/>
  <c r="W704" i="1" s="1"/>
  <c r="W703" i="1" s="1"/>
  <c r="V705" i="1"/>
  <c r="V704" i="1" s="1"/>
  <c r="V703" i="1" s="1"/>
  <c r="U705" i="1"/>
  <c r="U704" i="1" s="1"/>
  <c r="U703" i="1" s="1"/>
  <c r="X704" i="1"/>
  <c r="X703" i="1" s="1"/>
  <c r="X692" i="1"/>
  <c r="W692" i="1"/>
  <c r="W691" i="1" s="1"/>
  <c r="W690" i="1" s="1"/>
  <c r="W689" i="1" s="1"/>
  <c r="V692" i="1"/>
  <c r="V691" i="1" s="1"/>
  <c r="V690" i="1" s="1"/>
  <c r="V689" i="1" s="1"/>
  <c r="U692" i="1"/>
  <c r="U691" i="1" s="1"/>
  <c r="U690" i="1" s="1"/>
  <c r="U689" i="1" s="1"/>
  <c r="X691" i="1"/>
  <c r="X690" i="1" s="1"/>
  <c r="X689" i="1" s="1"/>
  <c r="X684" i="1"/>
  <c r="X683" i="1" s="1"/>
  <c r="W684" i="1"/>
  <c r="W683" i="1" s="1"/>
  <c r="V684" i="1"/>
  <c r="V683" i="1" s="1"/>
  <c r="U684" i="1"/>
  <c r="U683" i="1" s="1"/>
  <c r="X681" i="1"/>
  <c r="X680" i="1" s="1"/>
  <c r="W681" i="1"/>
  <c r="W680" i="1" s="1"/>
  <c r="V681" i="1"/>
  <c r="V680" i="1" s="1"/>
  <c r="U681" i="1"/>
  <c r="U680" i="1" s="1"/>
  <c r="X677" i="1"/>
  <c r="X676" i="1" s="1"/>
  <c r="W677" i="1"/>
  <c r="W676" i="1" s="1"/>
  <c r="V677" i="1"/>
  <c r="V676" i="1" s="1"/>
  <c r="U677" i="1"/>
  <c r="U676" i="1" s="1"/>
  <c r="X674" i="1"/>
  <c r="X673" i="1" s="1"/>
  <c r="W674" i="1"/>
  <c r="W673" i="1" s="1"/>
  <c r="V674" i="1"/>
  <c r="V673" i="1" s="1"/>
  <c r="U674" i="1"/>
  <c r="U673" i="1" s="1"/>
  <c r="X670" i="1"/>
  <c r="W670" i="1"/>
  <c r="W669" i="1" s="1"/>
  <c r="W668" i="1" s="1"/>
  <c r="V670" i="1"/>
  <c r="V669" i="1" s="1"/>
  <c r="V668" i="1" s="1"/>
  <c r="U670" i="1"/>
  <c r="U669" i="1" s="1"/>
  <c r="U668" i="1" s="1"/>
  <c r="X669" i="1"/>
  <c r="X668" i="1" s="1"/>
  <c r="X666" i="1"/>
  <c r="W666" i="1"/>
  <c r="W665" i="1" s="1"/>
  <c r="W664" i="1" s="1"/>
  <c r="V666" i="1"/>
  <c r="V665" i="1" s="1"/>
  <c r="V664" i="1" s="1"/>
  <c r="U666" i="1"/>
  <c r="U665" i="1" s="1"/>
  <c r="U664" i="1" s="1"/>
  <c r="X665" i="1"/>
  <c r="X664" i="1" s="1"/>
  <c r="X662" i="1"/>
  <c r="X661" i="1" s="1"/>
  <c r="X660" i="1" s="1"/>
  <c r="W662" i="1"/>
  <c r="W661" i="1" s="1"/>
  <c r="W660" i="1" s="1"/>
  <c r="V662" i="1"/>
  <c r="V661" i="1" s="1"/>
  <c r="V660" i="1" s="1"/>
  <c r="U662" i="1"/>
  <c r="U661" i="1" s="1"/>
  <c r="U660" i="1" s="1"/>
  <c r="X655" i="1"/>
  <c r="W655" i="1"/>
  <c r="W654" i="1" s="1"/>
  <c r="W653" i="1" s="1"/>
  <c r="W652" i="1" s="1"/>
  <c r="V655" i="1"/>
  <c r="V654" i="1" s="1"/>
  <c r="V653" i="1" s="1"/>
  <c r="V652" i="1" s="1"/>
  <c r="U655" i="1"/>
  <c r="U654" i="1" s="1"/>
  <c r="U653" i="1" s="1"/>
  <c r="U652" i="1" s="1"/>
  <c r="X654" i="1"/>
  <c r="X653" i="1" s="1"/>
  <c r="X652" i="1" s="1"/>
  <c r="X645" i="1"/>
  <c r="W645" i="1"/>
  <c r="W644" i="1" s="1"/>
  <c r="V645" i="1"/>
  <c r="V644" i="1" s="1"/>
  <c r="U645" i="1"/>
  <c r="U644" i="1" s="1"/>
  <c r="X644" i="1"/>
  <c r="X641" i="1"/>
  <c r="W641" i="1"/>
  <c r="W640" i="1" s="1"/>
  <c r="V641" i="1"/>
  <c r="V640" i="1" s="1"/>
  <c r="U641" i="1"/>
  <c r="U640" i="1" s="1"/>
  <c r="X640" i="1"/>
  <c r="X637" i="1"/>
  <c r="W637" i="1"/>
  <c r="W636" i="1" s="1"/>
  <c r="W635" i="1" s="1"/>
  <c r="V637" i="1"/>
  <c r="V636" i="1" s="1"/>
  <c r="V635" i="1" s="1"/>
  <c r="U637" i="1"/>
  <c r="U636" i="1" s="1"/>
  <c r="U635" i="1" s="1"/>
  <c r="X636" i="1"/>
  <c r="X635" i="1" s="1"/>
  <c r="X632" i="1"/>
  <c r="X631" i="1" s="1"/>
  <c r="X630" i="1" s="1"/>
  <c r="W632" i="1"/>
  <c r="W631" i="1" s="1"/>
  <c r="W630" i="1" s="1"/>
  <c r="V632" i="1"/>
  <c r="V631" i="1" s="1"/>
  <c r="V630" i="1" s="1"/>
  <c r="U632" i="1"/>
  <c r="U631" i="1" s="1"/>
  <c r="U630" i="1" s="1"/>
  <c r="X627" i="1"/>
  <c r="W627" i="1"/>
  <c r="W626" i="1" s="1"/>
  <c r="W625" i="1" s="1"/>
  <c r="V627" i="1"/>
  <c r="V626" i="1" s="1"/>
  <c r="V625" i="1" s="1"/>
  <c r="U627" i="1"/>
  <c r="U626" i="1" s="1"/>
  <c r="U625" i="1" s="1"/>
  <c r="X626" i="1"/>
  <c r="X625" i="1" s="1"/>
  <c r="X618" i="1"/>
  <c r="X617" i="1" s="1"/>
  <c r="X616" i="1" s="1"/>
  <c r="X615" i="1" s="1"/>
  <c r="X614" i="1" s="1"/>
  <c r="W618" i="1"/>
  <c r="W617" i="1" s="1"/>
  <c r="W616" i="1" s="1"/>
  <c r="W615" i="1" s="1"/>
  <c r="W614" i="1" s="1"/>
  <c r="V618" i="1"/>
  <c r="V617" i="1" s="1"/>
  <c r="V616" i="1" s="1"/>
  <c r="V615" i="1" s="1"/>
  <c r="V614" i="1" s="1"/>
  <c r="U618" i="1"/>
  <c r="U617" i="1" s="1"/>
  <c r="U616" i="1" s="1"/>
  <c r="U615" i="1" s="1"/>
  <c r="U614" i="1" s="1"/>
  <c r="X611" i="1"/>
  <c r="X610" i="1" s="1"/>
  <c r="X609" i="1" s="1"/>
  <c r="X608" i="1" s="1"/>
  <c r="W611" i="1"/>
  <c r="W610" i="1" s="1"/>
  <c r="W609" i="1" s="1"/>
  <c r="W608" i="1" s="1"/>
  <c r="V611" i="1"/>
  <c r="V610" i="1" s="1"/>
  <c r="V609" i="1" s="1"/>
  <c r="V608" i="1" s="1"/>
  <c r="U611" i="1"/>
  <c r="U610" i="1" s="1"/>
  <c r="U609" i="1" s="1"/>
  <c r="U608" i="1" s="1"/>
  <c r="X605" i="1"/>
  <c r="X604" i="1" s="1"/>
  <c r="W605" i="1"/>
  <c r="W604" i="1" s="1"/>
  <c r="V605" i="1"/>
  <c r="V604" i="1" s="1"/>
  <c r="U605" i="1"/>
  <c r="U604" i="1" s="1"/>
  <c r="Z602" i="1"/>
  <c r="Z601" i="1" s="1"/>
  <c r="Y602" i="1"/>
  <c r="Y601" i="1" s="1"/>
  <c r="X602" i="1"/>
  <c r="X601" i="1" s="1"/>
  <c r="W602" i="1"/>
  <c r="W601" i="1" s="1"/>
  <c r="V602" i="1"/>
  <c r="V601" i="1" s="1"/>
  <c r="U602" i="1"/>
  <c r="U601" i="1" s="1"/>
  <c r="Z599" i="1"/>
  <c r="Y599" i="1"/>
  <c r="Y598" i="1" s="1"/>
  <c r="X599" i="1"/>
  <c r="X598" i="1" s="1"/>
  <c r="W599" i="1"/>
  <c r="V599" i="1"/>
  <c r="U599" i="1"/>
  <c r="U598" i="1" s="1"/>
  <c r="Z598" i="1"/>
  <c r="W598" i="1"/>
  <c r="V598" i="1"/>
  <c r="X584" i="1"/>
  <c r="X583" i="1" s="1"/>
  <c r="W584" i="1"/>
  <c r="W583" i="1" s="1"/>
  <c r="V584" i="1"/>
  <c r="V583" i="1" s="1"/>
  <c r="U584" i="1"/>
  <c r="U583" i="1" s="1"/>
  <c r="X580" i="1"/>
  <c r="X579" i="1" s="1"/>
  <c r="X578" i="1" s="1"/>
  <c r="W580" i="1"/>
  <c r="W579" i="1" s="1"/>
  <c r="W578" i="1" s="1"/>
  <c r="V580" i="1"/>
  <c r="U580" i="1"/>
  <c r="U579" i="1" s="1"/>
  <c r="U578" i="1" s="1"/>
  <c r="V579" i="1"/>
  <c r="V578" i="1" s="1"/>
  <c r="X564" i="1"/>
  <c r="W564" i="1"/>
  <c r="W563" i="1" s="1"/>
  <c r="V564" i="1"/>
  <c r="V563" i="1" s="1"/>
  <c r="U564" i="1"/>
  <c r="U563" i="1" s="1"/>
  <c r="X563" i="1"/>
  <c r="X560" i="1"/>
  <c r="W560" i="1"/>
  <c r="W559" i="1" s="1"/>
  <c r="V560" i="1"/>
  <c r="V559" i="1" s="1"/>
  <c r="U560" i="1"/>
  <c r="U559" i="1" s="1"/>
  <c r="X559" i="1"/>
  <c r="X557" i="1"/>
  <c r="X556" i="1" s="1"/>
  <c r="W557" i="1"/>
  <c r="W556" i="1" s="1"/>
  <c r="V557" i="1"/>
  <c r="V556" i="1" s="1"/>
  <c r="U557" i="1"/>
  <c r="U556" i="1" s="1"/>
  <c r="X553" i="1"/>
  <c r="X552" i="1" s="1"/>
  <c r="W553" i="1"/>
  <c r="W552" i="1" s="1"/>
  <c r="V553" i="1"/>
  <c r="V552" i="1" s="1"/>
  <c r="U553" i="1"/>
  <c r="U552" i="1" s="1"/>
  <c r="X550" i="1"/>
  <c r="X549" i="1" s="1"/>
  <c r="W550" i="1"/>
  <c r="W549" i="1" s="1"/>
  <c r="V550" i="1"/>
  <c r="V549" i="1" s="1"/>
  <c r="U550" i="1"/>
  <c r="U549" i="1" s="1"/>
  <c r="X545" i="1"/>
  <c r="X544" i="1" s="1"/>
  <c r="W545" i="1"/>
  <c r="W544" i="1" s="1"/>
  <c r="V545" i="1"/>
  <c r="V544" i="1" s="1"/>
  <c r="U545" i="1"/>
  <c r="U544" i="1" s="1"/>
  <c r="X541" i="1"/>
  <c r="X540" i="1" s="1"/>
  <c r="W541" i="1"/>
  <c r="W540" i="1" s="1"/>
  <c r="V541" i="1"/>
  <c r="V540" i="1" s="1"/>
  <c r="U541" i="1"/>
  <c r="U540" i="1" s="1"/>
  <c r="X538" i="1"/>
  <c r="W538" i="1"/>
  <c r="W537" i="1" s="1"/>
  <c r="V538" i="1"/>
  <c r="V537" i="1" s="1"/>
  <c r="U538" i="1"/>
  <c r="U537" i="1" s="1"/>
  <c r="X537" i="1"/>
  <c r="X534" i="1"/>
  <c r="W534" i="1"/>
  <c r="W533" i="1" s="1"/>
  <c r="V534" i="1"/>
  <c r="V533" i="1" s="1"/>
  <c r="U534" i="1"/>
  <c r="U533" i="1" s="1"/>
  <c r="X533" i="1"/>
  <c r="X531" i="1"/>
  <c r="X530" i="1" s="1"/>
  <c r="W531" i="1"/>
  <c r="W530" i="1" s="1"/>
  <c r="V531" i="1"/>
  <c r="V530" i="1" s="1"/>
  <c r="U531" i="1"/>
  <c r="U530" i="1" s="1"/>
  <c r="X521" i="1"/>
  <c r="X520" i="1" s="1"/>
  <c r="X519" i="1" s="1"/>
  <c r="W521" i="1"/>
  <c r="W520" i="1" s="1"/>
  <c r="W519" i="1" s="1"/>
  <c r="V521" i="1"/>
  <c r="V520" i="1" s="1"/>
  <c r="V519" i="1" s="1"/>
  <c r="U521" i="1"/>
  <c r="U520" i="1" s="1"/>
  <c r="U519" i="1" s="1"/>
  <c r="Z517" i="1"/>
  <c r="Z516" i="1" s="1"/>
  <c r="Z515" i="1" s="1"/>
  <c r="Y517" i="1"/>
  <c r="Y516" i="1" s="1"/>
  <c r="Y515" i="1" s="1"/>
  <c r="X517" i="1"/>
  <c r="W517" i="1"/>
  <c r="W516" i="1" s="1"/>
  <c r="W515" i="1" s="1"/>
  <c r="V517" i="1"/>
  <c r="V516" i="1" s="1"/>
  <c r="V515" i="1" s="1"/>
  <c r="V514" i="1" s="1"/>
  <c r="U517" i="1"/>
  <c r="U516" i="1" s="1"/>
  <c r="U515" i="1" s="1"/>
  <c r="X516" i="1"/>
  <c r="X515" i="1" s="1"/>
  <c r="X510" i="1"/>
  <c r="W510" i="1"/>
  <c r="W509" i="1" s="1"/>
  <c r="W508" i="1" s="1"/>
  <c r="W507" i="1" s="1"/>
  <c r="V510" i="1"/>
  <c r="V509" i="1" s="1"/>
  <c r="V508" i="1" s="1"/>
  <c r="V507" i="1" s="1"/>
  <c r="U510" i="1"/>
  <c r="X509" i="1"/>
  <c r="X508" i="1" s="1"/>
  <c r="X507" i="1" s="1"/>
  <c r="U509" i="1"/>
  <c r="U508" i="1" s="1"/>
  <c r="U507" i="1" s="1"/>
  <c r="X497" i="1"/>
  <c r="X496" i="1" s="1"/>
  <c r="X495" i="1" s="1"/>
  <c r="W497" i="1"/>
  <c r="W496" i="1" s="1"/>
  <c r="W495" i="1" s="1"/>
  <c r="V497" i="1"/>
  <c r="V496" i="1" s="1"/>
  <c r="V495" i="1" s="1"/>
  <c r="U497" i="1"/>
  <c r="U496" i="1" s="1"/>
  <c r="U495" i="1" s="1"/>
  <c r="X493" i="1"/>
  <c r="X492" i="1" s="1"/>
  <c r="X491" i="1" s="1"/>
  <c r="W493" i="1"/>
  <c r="W492" i="1" s="1"/>
  <c r="W491" i="1" s="1"/>
  <c r="V493" i="1"/>
  <c r="V492" i="1" s="1"/>
  <c r="V491" i="1" s="1"/>
  <c r="U493" i="1"/>
  <c r="U492" i="1" s="1"/>
  <c r="U491" i="1" s="1"/>
  <c r="X489" i="1"/>
  <c r="X488" i="1" s="1"/>
  <c r="X487" i="1" s="1"/>
  <c r="W489" i="1"/>
  <c r="W488" i="1" s="1"/>
  <c r="W487" i="1" s="1"/>
  <c r="V489" i="1"/>
  <c r="V488" i="1" s="1"/>
  <c r="V487" i="1" s="1"/>
  <c r="U489" i="1"/>
  <c r="U488" i="1" s="1"/>
  <c r="U487" i="1" s="1"/>
  <c r="X465" i="1"/>
  <c r="W465" i="1"/>
  <c r="V465" i="1"/>
  <c r="U465" i="1"/>
  <c r="X463" i="1"/>
  <c r="W463" i="1"/>
  <c r="V463" i="1"/>
  <c r="V462" i="1" s="1"/>
  <c r="V461" i="1" s="1"/>
  <c r="U463" i="1"/>
  <c r="X462" i="1"/>
  <c r="X461" i="1" s="1"/>
  <c r="W462" i="1"/>
  <c r="W461" i="1" s="1"/>
  <c r="U462" i="1"/>
  <c r="U461" i="1" s="1"/>
  <c r="X459" i="1"/>
  <c r="W459" i="1"/>
  <c r="W458" i="1" s="1"/>
  <c r="W457" i="1" s="1"/>
  <c r="V459" i="1"/>
  <c r="V458" i="1" s="1"/>
  <c r="V457" i="1" s="1"/>
  <c r="U459" i="1"/>
  <c r="U458" i="1" s="1"/>
  <c r="U457" i="1" s="1"/>
  <c r="U456" i="1" s="1"/>
  <c r="U455" i="1" s="1"/>
  <c r="X458" i="1"/>
  <c r="X457" i="1" s="1"/>
  <c r="X452" i="1"/>
  <c r="W452" i="1"/>
  <c r="V452" i="1"/>
  <c r="U452" i="1"/>
  <c r="X450" i="1"/>
  <c r="W450" i="1"/>
  <c r="W449" i="1" s="1"/>
  <c r="W448" i="1" s="1"/>
  <c r="W447" i="1" s="1"/>
  <c r="V450" i="1"/>
  <c r="V449" i="1" s="1"/>
  <c r="V448" i="1" s="1"/>
  <c r="V447" i="1" s="1"/>
  <c r="U450" i="1"/>
  <c r="U449" i="1" s="1"/>
  <c r="U448" i="1" s="1"/>
  <c r="U447" i="1" s="1"/>
  <c r="X449" i="1"/>
  <c r="X448" i="1" s="1"/>
  <c r="X447" i="1" s="1"/>
  <c r="X445" i="1"/>
  <c r="X444" i="1" s="1"/>
  <c r="X443" i="1" s="1"/>
  <c r="X442" i="1" s="1"/>
  <c r="W445" i="1"/>
  <c r="W444" i="1" s="1"/>
  <c r="W443" i="1" s="1"/>
  <c r="W442" i="1" s="1"/>
  <c r="V445" i="1"/>
  <c r="V444" i="1" s="1"/>
  <c r="V443" i="1" s="1"/>
  <c r="V442" i="1" s="1"/>
  <c r="U445" i="1"/>
  <c r="U444" i="1" s="1"/>
  <c r="U443" i="1" s="1"/>
  <c r="U442" i="1" s="1"/>
  <c r="X440" i="1"/>
  <c r="W440" i="1"/>
  <c r="W439" i="1" s="1"/>
  <c r="W438" i="1" s="1"/>
  <c r="W437" i="1" s="1"/>
  <c r="W436" i="1" s="1"/>
  <c r="V440" i="1"/>
  <c r="V439" i="1" s="1"/>
  <c r="V438" i="1" s="1"/>
  <c r="V437" i="1" s="1"/>
  <c r="U440" i="1"/>
  <c r="U439" i="1" s="1"/>
  <c r="U438" i="1" s="1"/>
  <c r="U437" i="1" s="1"/>
  <c r="X439" i="1"/>
  <c r="X438" i="1" s="1"/>
  <c r="X437" i="1" s="1"/>
  <c r="X427" i="1"/>
  <c r="X426" i="1" s="1"/>
  <c r="X425" i="1" s="1"/>
  <c r="X424" i="1" s="1"/>
  <c r="W427" i="1"/>
  <c r="W426" i="1" s="1"/>
  <c r="W425" i="1" s="1"/>
  <c r="W424" i="1" s="1"/>
  <c r="V427" i="1"/>
  <c r="V426" i="1" s="1"/>
  <c r="V425" i="1" s="1"/>
  <c r="V424" i="1" s="1"/>
  <c r="V423" i="1" s="1"/>
  <c r="U427" i="1"/>
  <c r="U426" i="1" s="1"/>
  <c r="U425" i="1" s="1"/>
  <c r="U424" i="1" s="1"/>
  <c r="X419" i="1"/>
  <c r="W419" i="1"/>
  <c r="W418" i="1" s="1"/>
  <c r="W417" i="1" s="1"/>
  <c r="W416" i="1" s="1"/>
  <c r="W415" i="1" s="1"/>
  <c r="W414" i="1" s="1"/>
  <c r="V419" i="1"/>
  <c r="V418" i="1" s="1"/>
  <c r="V417" i="1" s="1"/>
  <c r="V416" i="1" s="1"/>
  <c r="V415" i="1" s="1"/>
  <c r="V414" i="1" s="1"/>
  <c r="U419" i="1"/>
  <c r="U418" i="1" s="1"/>
  <c r="U417" i="1" s="1"/>
  <c r="U416" i="1" s="1"/>
  <c r="U415" i="1" s="1"/>
  <c r="U414" i="1" s="1"/>
  <c r="X418" i="1"/>
  <c r="X417" i="1" s="1"/>
  <c r="X416" i="1" s="1"/>
  <c r="X415" i="1" s="1"/>
  <c r="X414" i="1" s="1"/>
  <c r="X410" i="1"/>
  <c r="W410" i="1"/>
  <c r="V410" i="1"/>
  <c r="U410" i="1"/>
  <c r="X408" i="1"/>
  <c r="W408" i="1"/>
  <c r="V408" i="1"/>
  <c r="U408" i="1"/>
  <c r="X406" i="1"/>
  <c r="W406" i="1"/>
  <c r="W405" i="1" s="1"/>
  <c r="W404" i="1" s="1"/>
  <c r="V406" i="1"/>
  <c r="V405" i="1" s="1"/>
  <c r="V404" i="1" s="1"/>
  <c r="U406" i="1"/>
  <c r="X402" i="1"/>
  <c r="X401" i="1" s="1"/>
  <c r="X400" i="1" s="1"/>
  <c r="W402" i="1"/>
  <c r="W401" i="1" s="1"/>
  <c r="W400" i="1" s="1"/>
  <c r="V402" i="1"/>
  <c r="V401" i="1" s="1"/>
  <c r="V400" i="1" s="1"/>
  <c r="U402" i="1"/>
  <c r="U401" i="1" s="1"/>
  <c r="U400" i="1" s="1"/>
  <c r="X387" i="1"/>
  <c r="W387" i="1"/>
  <c r="V387" i="1"/>
  <c r="U387" i="1"/>
  <c r="X385" i="1"/>
  <c r="W385" i="1"/>
  <c r="V385" i="1"/>
  <c r="V384" i="1" s="1"/>
  <c r="U385" i="1"/>
  <c r="U384" i="1" s="1"/>
  <c r="X384" i="1"/>
  <c r="X382" i="1"/>
  <c r="X381" i="1" s="1"/>
  <c r="W382" i="1"/>
  <c r="W381" i="1" s="1"/>
  <c r="V382" i="1"/>
  <c r="V381" i="1" s="1"/>
  <c r="U382" i="1"/>
  <c r="U381" i="1" s="1"/>
  <c r="X379" i="1"/>
  <c r="W379" i="1"/>
  <c r="W378" i="1" s="1"/>
  <c r="V379" i="1"/>
  <c r="V378" i="1" s="1"/>
  <c r="U379" i="1"/>
  <c r="U378" i="1" s="1"/>
  <c r="X378" i="1"/>
  <c r="X374" i="1"/>
  <c r="X373" i="1" s="1"/>
  <c r="X372" i="1" s="1"/>
  <c r="X371" i="1" s="1"/>
  <c r="W374" i="1"/>
  <c r="W373" i="1" s="1"/>
  <c r="W372" i="1" s="1"/>
  <c r="W371" i="1" s="1"/>
  <c r="V374" i="1"/>
  <c r="V373" i="1" s="1"/>
  <c r="V372" i="1" s="1"/>
  <c r="V371" i="1" s="1"/>
  <c r="U374" i="1"/>
  <c r="U373" i="1" s="1"/>
  <c r="U372" i="1" s="1"/>
  <c r="U371" i="1" s="1"/>
  <c r="X368" i="1"/>
  <c r="X367" i="1" s="1"/>
  <c r="X366" i="1" s="1"/>
  <c r="X365" i="1" s="1"/>
  <c r="W368" i="1"/>
  <c r="W367" i="1" s="1"/>
  <c r="W366" i="1" s="1"/>
  <c r="W365" i="1" s="1"/>
  <c r="V368" i="1"/>
  <c r="V367" i="1" s="1"/>
  <c r="V366" i="1" s="1"/>
  <c r="V365" i="1" s="1"/>
  <c r="U368" i="1"/>
  <c r="U367" i="1" s="1"/>
  <c r="U366" i="1" s="1"/>
  <c r="U365" i="1" s="1"/>
  <c r="X361" i="1"/>
  <c r="X360" i="1" s="1"/>
  <c r="X359" i="1" s="1"/>
  <c r="W361" i="1"/>
  <c r="W360" i="1" s="1"/>
  <c r="W359" i="1" s="1"/>
  <c r="V361" i="1"/>
  <c r="V360" i="1" s="1"/>
  <c r="V359" i="1" s="1"/>
  <c r="U361" i="1"/>
  <c r="U360" i="1" s="1"/>
  <c r="U359" i="1" s="1"/>
  <c r="X354" i="1"/>
  <c r="X353" i="1" s="1"/>
  <c r="W354" i="1"/>
  <c r="W353" i="1" s="1"/>
  <c r="V354" i="1"/>
  <c r="V353" i="1" s="1"/>
  <c r="U354" i="1"/>
  <c r="U353" i="1" s="1"/>
  <c r="X351" i="1"/>
  <c r="W351" i="1"/>
  <c r="W350" i="1" s="1"/>
  <c r="V351" i="1"/>
  <c r="V350" i="1" s="1"/>
  <c r="U351" i="1"/>
  <c r="U350" i="1" s="1"/>
  <c r="X350" i="1"/>
  <c r="X348" i="1"/>
  <c r="X347" i="1" s="1"/>
  <c r="W348" i="1"/>
  <c r="W347" i="1" s="1"/>
  <c r="V348" i="1"/>
  <c r="V347" i="1" s="1"/>
  <c r="U348" i="1"/>
  <c r="U347" i="1" s="1"/>
  <c r="X345" i="1"/>
  <c r="W345" i="1"/>
  <c r="W344" i="1" s="1"/>
  <c r="V345" i="1"/>
  <c r="V344" i="1" s="1"/>
  <c r="U345" i="1"/>
  <c r="U344" i="1" s="1"/>
  <c r="X344" i="1"/>
  <c r="X341" i="1"/>
  <c r="W341" i="1"/>
  <c r="W340" i="1" s="1"/>
  <c r="W339" i="1" s="1"/>
  <c r="V341" i="1"/>
  <c r="V340" i="1" s="1"/>
  <c r="V339" i="1" s="1"/>
  <c r="U341" i="1"/>
  <c r="U340" i="1" s="1"/>
  <c r="U339" i="1" s="1"/>
  <c r="X340" i="1"/>
  <c r="X339" i="1" s="1"/>
  <c r="X324" i="1"/>
  <c r="X323" i="1" s="1"/>
  <c r="X322" i="1" s="1"/>
  <c r="X321" i="1" s="1"/>
  <c r="X320" i="1" s="1"/>
  <c r="W324" i="1"/>
  <c r="W323" i="1" s="1"/>
  <c r="W322" i="1" s="1"/>
  <c r="W321" i="1" s="1"/>
  <c r="W320" i="1" s="1"/>
  <c r="V324" i="1"/>
  <c r="V323" i="1" s="1"/>
  <c r="V322" i="1" s="1"/>
  <c r="V321" i="1" s="1"/>
  <c r="V320" i="1" s="1"/>
  <c r="U324" i="1"/>
  <c r="U323" i="1" s="1"/>
  <c r="U322" i="1" s="1"/>
  <c r="U321" i="1" s="1"/>
  <c r="U320" i="1" s="1"/>
  <c r="X308" i="1"/>
  <c r="W308" i="1"/>
  <c r="V308" i="1"/>
  <c r="U308" i="1"/>
  <c r="X306" i="1"/>
  <c r="W306" i="1"/>
  <c r="V306" i="1"/>
  <c r="U306" i="1"/>
  <c r="X304" i="1"/>
  <c r="W304" i="1"/>
  <c r="W303" i="1" s="1"/>
  <c r="W302" i="1" s="1"/>
  <c r="V304" i="1"/>
  <c r="V303" i="1" s="1"/>
  <c r="V302" i="1" s="1"/>
  <c r="U304" i="1"/>
  <c r="U303" i="1" s="1"/>
  <c r="U302" i="1" s="1"/>
  <c r="X303" i="1"/>
  <c r="X302" i="1" s="1"/>
  <c r="X300" i="1"/>
  <c r="W300" i="1"/>
  <c r="W299" i="1" s="1"/>
  <c r="W298" i="1" s="1"/>
  <c r="V300" i="1"/>
  <c r="V299" i="1" s="1"/>
  <c r="V298" i="1" s="1"/>
  <c r="U300" i="1"/>
  <c r="U299" i="1" s="1"/>
  <c r="U298" i="1" s="1"/>
  <c r="X299" i="1"/>
  <c r="X298" i="1" s="1"/>
  <c r="Z296" i="1"/>
  <c r="Z295" i="1" s="1"/>
  <c r="Y296" i="1"/>
  <c r="Y295" i="1" s="1"/>
  <c r="X296" i="1"/>
  <c r="X295" i="1" s="1"/>
  <c r="W296" i="1"/>
  <c r="W295" i="1" s="1"/>
  <c r="V296" i="1"/>
  <c r="V295" i="1" s="1"/>
  <c r="U296" i="1"/>
  <c r="U295" i="1" s="1"/>
  <c r="X291" i="1"/>
  <c r="W291" i="1"/>
  <c r="W290" i="1" s="1"/>
  <c r="W289" i="1" s="1"/>
  <c r="W288" i="1" s="1"/>
  <c r="V291" i="1"/>
  <c r="V290" i="1" s="1"/>
  <c r="V289" i="1" s="1"/>
  <c r="V288" i="1" s="1"/>
  <c r="U291" i="1"/>
  <c r="U290" i="1" s="1"/>
  <c r="U289" i="1" s="1"/>
  <c r="U288" i="1" s="1"/>
  <c r="X290" i="1"/>
  <c r="X289" i="1" s="1"/>
  <c r="X288" i="1" s="1"/>
  <c r="X286" i="1"/>
  <c r="X285" i="1" s="1"/>
  <c r="X284" i="1" s="1"/>
  <c r="X283" i="1" s="1"/>
  <c r="W286" i="1"/>
  <c r="W285" i="1" s="1"/>
  <c r="W284" i="1" s="1"/>
  <c r="W283" i="1" s="1"/>
  <c r="V286" i="1"/>
  <c r="V285" i="1" s="1"/>
  <c r="V284" i="1" s="1"/>
  <c r="V283" i="1" s="1"/>
  <c r="U286" i="1"/>
  <c r="U285" i="1" s="1"/>
  <c r="U284" i="1" s="1"/>
  <c r="U283" i="1" s="1"/>
  <c r="X279" i="1"/>
  <c r="X278" i="1" s="1"/>
  <c r="X277" i="1" s="1"/>
  <c r="X276" i="1" s="1"/>
  <c r="X275" i="1" s="1"/>
  <c r="W279" i="1"/>
  <c r="W278" i="1" s="1"/>
  <c r="W277" i="1" s="1"/>
  <c r="W276" i="1" s="1"/>
  <c r="W275" i="1" s="1"/>
  <c r="V279" i="1"/>
  <c r="V278" i="1" s="1"/>
  <c r="V277" i="1" s="1"/>
  <c r="V276" i="1" s="1"/>
  <c r="V275" i="1" s="1"/>
  <c r="U279" i="1"/>
  <c r="U278" i="1" s="1"/>
  <c r="U277" i="1" s="1"/>
  <c r="U276" i="1" s="1"/>
  <c r="U275" i="1" s="1"/>
  <c r="X271" i="1"/>
  <c r="W271" i="1"/>
  <c r="V271" i="1"/>
  <c r="U271" i="1"/>
  <c r="X269" i="1"/>
  <c r="W269" i="1"/>
  <c r="V269" i="1"/>
  <c r="U269" i="1"/>
  <c r="X267" i="1"/>
  <c r="X266" i="1" s="1"/>
  <c r="X265" i="1" s="1"/>
  <c r="X264" i="1" s="1"/>
  <c r="X263" i="1" s="1"/>
  <c r="W267" i="1"/>
  <c r="V267" i="1"/>
  <c r="V266" i="1" s="1"/>
  <c r="V265" i="1" s="1"/>
  <c r="V264" i="1" s="1"/>
  <c r="V263" i="1" s="1"/>
  <c r="U267" i="1"/>
  <c r="U266" i="1" s="1"/>
  <c r="U265" i="1" s="1"/>
  <c r="U264" i="1" s="1"/>
  <c r="U263" i="1" s="1"/>
  <c r="W266" i="1"/>
  <c r="W265" i="1" s="1"/>
  <c r="W264" i="1" s="1"/>
  <c r="W263" i="1" s="1"/>
  <c r="X235" i="1"/>
  <c r="W235" i="1"/>
  <c r="W234" i="1" s="1"/>
  <c r="V235" i="1"/>
  <c r="V234" i="1" s="1"/>
  <c r="U235" i="1"/>
  <c r="U234" i="1" s="1"/>
  <c r="X234" i="1"/>
  <c r="X232" i="1"/>
  <c r="X231" i="1" s="1"/>
  <c r="X230" i="1" s="1"/>
  <c r="W232" i="1"/>
  <c r="W231" i="1" s="1"/>
  <c r="W230" i="1" s="1"/>
  <c r="W229" i="1" s="1"/>
  <c r="W228" i="1" s="1"/>
  <c r="V232" i="1"/>
  <c r="V231" i="1" s="1"/>
  <c r="V230" i="1" s="1"/>
  <c r="U232" i="1"/>
  <c r="U231" i="1" s="1"/>
  <c r="U230" i="1" s="1"/>
  <c r="X218" i="1"/>
  <c r="X217" i="1" s="1"/>
  <c r="X216" i="1" s="1"/>
  <c r="X215" i="1" s="1"/>
  <c r="X214" i="1" s="1"/>
  <c r="W218" i="1"/>
  <c r="W217" i="1" s="1"/>
  <c r="W216" i="1" s="1"/>
  <c r="W215" i="1" s="1"/>
  <c r="W214" i="1" s="1"/>
  <c r="V218" i="1"/>
  <c r="V217" i="1" s="1"/>
  <c r="V216" i="1" s="1"/>
  <c r="V215" i="1" s="1"/>
  <c r="V214" i="1" s="1"/>
  <c r="U218" i="1"/>
  <c r="U217" i="1" s="1"/>
  <c r="U216" i="1" s="1"/>
  <c r="U215" i="1" s="1"/>
  <c r="U214" i="1" s="1"/>
  <c r="X211" i="1"/>
  <c r="X210" i="1" s="1"/>
  <c r="X209" i="1" s="1"/>
  <c r="X208" i="1" s="1"/>
  <c r="X207" i="1" s="1"/>
  <c r="W211" i="1"/>
  <c r="W210" i="1" s="1"/>
  <c r="W209" i="1" s="1"/>
  <c r="W208" i="1" s="1"/>
  <c r="W207" i="1" s="1"/>
  <c r="V211" i="1"/>
  <c r="V210" i="1" s="1"/>
  <c r="V209" i="1" s="1"/>
  <c r="V208" i="1" s="1"/>
  <c r="V207" i="1" s="1"/>
  <c r="U211" i="1"/>
  <c r="U210" i="1" s="1"/>
  <c r="U209" i="1" s="1"/>
  <c r="U208" i="1" s="1"/>
  <c r="U207" i="1" s="1"/>
  <c r="X204" i="1"/>
  <c r="X203" i="1" s="1"/>
  <c r="X202" i="1" s="1"/>
  <c r="X201" i="1" s="1"/>
  <c r="X200" i="1" s="1"/>
  <c r="W204" i="1"/>
  <c r="W203" i="1" s="1"/>
  <c r="W202" i="1" s="1"/>
  <c r="W201" i="1" s="1"/>
  <c r="W200" i="1" s="1"/>
  <c r="V204" i="1"/>
  <c r="V203" i="1" s="1"/>
  <c r="V202" i="1" s="1"/>
  <c r="V201" i="1" s="1"/>
  <c r="V200" i="1" s="1"/>
  <c r="U204" i="1"/>
  <c r="U203" i="1" s="1"/>
  <c r="U202" i="1" s="1"/>
  <c r="U201" i="1" s="1"/>
  <c r="U200" i="1" s="1"/>
  <c r="X197" i="1"/>
  <c r="X196" i="1" s="1"/>
  <c r="X195" i="1" s="1"/>
  <c r="X194" i="1" s="1"/>
  <c r="X193" i="1" s="1"/>
  <c r="W197" i="1"/>
  <c r="W196" i="1" s="1"/>
  <c r="W195" i="1" s="1"/>
  <c r="W194" i="1" s="1"/>
  <c r="W193" i="1" s="1"/>
  <c r="V197" i="1"/>
  <c r="V196" i="1" s="1"/>
  <c r="V195" i="1" s="1"/>
  <c r="V194" i="1" s="1"/>
  <c r="V193" i="1" s="1"/>
  <c r="U197" i="1"/>
  <c r="U196" i="1" s="1"/>
  <c r="U195" i="1" s="1"/>
  <c r="U194" i="1" s="1"/>
  <c r="U193" i="1" s="1"/>
  <c r="X190" i="1"/>
  <c r="X189" i="1" s="1"/>
  <c r="W190" i="1"/>
  <c r="W189" i="1" s="1"/>
  <c r="V190" i="1"/>
  <c r="V189" i="1" s="1"/>
  <c r="U190" i="1"/>
  <c r="U189" i="1" s="1"/>
  <c r="X187" i="1"/>
  <c r="W187" i="1"/>
  <c r="V187" i="1"/>
  <c r="U187" i="1"/>
  <c r="X185" i="1"/>
  <c r="W185" i="1"/>
  <c r="W184" i="1" s="1"/>
  <c r="V185" i="1"/>
  <c r="U185" i="1"/>
  <c r="U184" i="1" s="1"/>
  <c r="X184" i="1"/>
  <c r="X176" i="1"/>
  <c r="X175" i="1" s="1"/>
  <c r="X174" i="1" s="1"/>
  <c r="W176" i="1"/>
  <c r="W175" i="1" s="1"/>
  <c r="W174" i="1" s="1"/>
  <c r="V176" i="1"/>
  <c r="V175" i="1" s="1"/>
  <c r="V174" i="1" s="1"/>
  <c r="U176" i="1"/>
  <c r="U175" i="1" s="1"/>
  <c r="U174" i="1" s="1"/>
  <c r="X172" i="1"/>
  <c r="W172" i="1"/>
  <c r="V172" i="1"/>
  <c r="U172" i="1"/>
  <c r="X171" i="1"/>
  <c r="W171" i="1"/>
  <c r="V171" i="1"/>
  <c r="U171" i="1"/>
  <c r="X161" i="1"/>
  <c r="W161" i="1"/>
  <c r="V161" i="1"/>
  <c r="U161" i="1"/>
  <c r="X159" i="1"/>
  <c r="W159" i="1"/>
  <c r="V159" i="1"/>
  <c r="U159" i="1"/>
  <c r="X152" i="1"/>
  <c r="W152" i="1"/>
  <c r="V152" i="1"/>
  <c r="U152" i="1"/>
  <c r="X151" i="1"/>
  <c r="W151" i="1"/>
  <c r="V151" i="1"/>
  <c r="U151" i="1"/>
  <c r="X150" i="1"/>
  <c r="W150" i="1"/>
  <c r="V150" i="1"/>
  <c r="U150" i="1"/>
  <c r="X149" i="1"/>
  <c r="W149" i="1"/>
  <c r="V149" i="1"/>
  <c r="U149" i="1"/>
  <c r="X148" i="1"/>
  <c r="W148" i="1"/>
  <c r="V148" i="1"/>
  <c r="U148" i="1"/>
  <c r="X145" i="1"/>
  <c r="W145" i="1"/>
  <c r="V145" i="1"/>
  <c r="U145" i="1"/>
  <c r="X143" i="1"/>
  <c r="W143" i="1"/>
  <c r="V143" i="1"/>
  <c r="U143" i="1"/>
  <c r="X141" i="1"/>
  <c r="X140" i="1" s="1"/>
  <c r="W141" i="1"/>
  <c r="V141" i="1"/>
  <c r="V140" i="1" s="1"/>
  <c r="V139" i="1" s="1"/>
  <c r="U141" i="1"/>
  <c r="X132" i="1"/>
  <c r="W132" i="1"/>
  <c r="W131" i="1" s="1"/>
  <c r="W130" i="1" s="1"/>
  <c r="W129" i="1" s="1"/>
  <c r="V132" i="1"/>
  <c r="V131" i="1" s="1"/>
  <c r="V130" i="1" s="1"/>
  <c r="V129" i="1" s="1"/>
  <c r="U132" i="1"/>
  <c r="U131" i="1" s="1"/>
  <c r="U130" i="1" s="1"/>
  <c r="U129" i="1" s="1"/>
  <c r="X131" i="1"/>
  <c r="X130" i="1" s="1"/>
  <c r="X129" i="1" s="1"/>
  <c r="X123" i="1"/>
  <c r="X122" i="1" s="1"/>
  <c r="X121" i="1" s="1"/>
  <c r="X120" i="1" s="1"/>
  <c r="X119" i="1" s="1"/>
  <c r="X118" i="1" s="1"/>
  <c r="W123" i="1"/>
  <c r="W122" i="1" s="1"/>
  <c r="W121" i="1" s="1"/>
  <c r="W120" i="1" s="1"/>
  <c r="W119" i="1" s="1"/>
  <c r="V123" i="1"/>
  <c r="V122" i="1" s="1"/>
  <c r="V121" i="1" s="1"/>
  <c r="V120" i="1" s="1"/>
  <c r="V119" i="1" s="1"/>
  <c r="U123" i="1"/>
  <c r="U122" i="1" s="1"/>
  <c r="U121" i="1" s="1"/>
  <c r="U120" i="1" s="1"/>
  <c r="U119" i="1" s="1"/>
  <c r="X111" i="1"/>
  <c r="X110" i="1" s="1"/>
  <c r="W111" i="1"/>
  <c r="W110" i="1" s="1"/>
  <c r="V111" i="1"/>
  <c r="V110" i="1" s="1"/>
  <c r="U111" i="1"/>
  <c r="U110" i="1" s="1"/>
  <c r="X108" i="1"/>
  <c r="X107" i="1" s="1"/>
  <c r="W108" i="1"/>
  <c r="W107" i="1" s="1"/>
  <c r="V108" i="1"/>
  <c r="V107" i="1" s="1"/>
  <c r="U108" i="1"/>
  <c r="U107" i="1" s="1"/>
  <c r="X105" i="1"/>
  <c r="W105" i="1"/>
  <c r="W104" i="1" s="1"/>
  <c r="V105" i="1"/>
  <c r="V104" i="1" s="1"/>
  <c r="U105" i="1"/>
  <c r="U104" i="1" s="1"/>
  <c r="X104" i="1"/>
  <c r="X102" i="1"/>
  <c r="X101" i="1" s="1"/>
  <c r="W102" i="1"/>
  <c r="W101" i="1" s="1"/>
  <c r="V102" i="1"/>
  <c r="V101" i="1" s="1"/>
  <c r="U102" i="1"/>
  <c r="U101" i="1" s="1"/>
  <c r="X99" i="1"/>
  <c r="W99" i="1"/>
  <c r="W98" i="1" s="1"/>
  <c r="V99" i="1"/>
  <c r="V98" i="1" s="1"/>
  <c r="U99" i="1"/>
  <c r="U98" i="1" s="1"/>
  <c r="X98" i="1"/>
  <c r="X96" i="1"/>
  <c r="X95" i="1" s="1"/>
  <c r="W96" i="1"/>
  <c r="W95" i="1" s="1"/>
  <c r="V96" i="1"/>
  <c r="V95" i="1" s="1"/>
  <c r="U96" i="1"/>
  <c r="U95" i="1" s="1"/>
  <c r="X93" i="1"/>
  <c r="W93" i="1"/>
  <c r="W92" i="1" s="1"/>
  <c r="V93" i="1"/>
  <c r="V92" i="1" s="1"/>
  <c r="U93" i="1"/>
  <c r="U92" i="1" s="1"/>
  <c r="X92" i="1"/>
  <c r="X90" i="1"/>
  <c r="X89" i="1" s="1"/>
  <c r="W90" i="1"/>
  <c r="W89" i="1" s="1"/>
  <c r="V90" i="1"/>
  <c r="V89" i="1" s="1"/>
  <c r="U90" i="1"/>
  <c r="U89" i="1" s="1"/>
  <c r="X86" i="1"/>
  <c r="W86" i="1"/>
  <c r="V86" i="1"/>
  <c r="U86" i="1"/>
  <c r="X84" i="1"/>
  <c r="W84" i="1"/>
  <c r="V84" i="1"/>
  <c r="U84" i="1"/>
  <c r="X82" i="1"/>
  <c r="W82" i="1"/>
  <c r="V82" i="1"/>
  <c r="U82" i="1"/>
  <c r="X80" i="1"/>
  <c r="X79" i="1" s="1"/>
  <c r="X78" i="1" s="1"/>
  <c r="W80" i="1"/>
  <c r="W79" i="1" s="1"/>
  <c r="W78" i="1" s="1"/>
  <c r="V80" i="1"/>
  <c r="U80" i="1"/>
  <c r="X73" i="1"/>
  <c r="X72" i="1" s="1"/>
  <c r="X71" i="1" s="1"/>
  <c r="X70" i="1" s="1"/>
  <c r="X69" i="1" s="1"/>
  <c r="W73" i="1"/>
  <c r="W72" i="1" s="1"/>
  <c r="W71" i="1" s="1"/>
  <c r="W70" i="1" s="1"/>
  <c r="W69" i="1" s="1"/>
  <c r="V73" i="1"/>
  <c r="V72" i="1" s="1"/>
  <c r="V71" i="1" s="1"/>
  <c r="V70" i="1" s="1"/>
  <c r="V69" i="1" s="1"/>
  <c r="U73" i="1"/>
  <c r="U72" i="1" s="1"/>
  <c r="U71" i="1" s="1"/>
  <c r="U70" i="1" s="1"/>
  <c r="U69" i="1" s="1"/>
  <c r="X64" i="1"/>
  <c r="X63" i="1" s="1"/>
  <c r="W64" i="1"/>
  <c r="W63" i="1" s="1"/>
  <c r="V64" i="1"/>
  <c r="V63" i="1" s="1"/>
  <c r="U64" i="1"/>
  <c r="U63" i="1" s="1"/>
  <c r="X59" i="1"/>
  <c r="W59" i="1"/>
  <c r="V59" i="1"/>
  <c r="U59" i="1"/>
  <c r="X57" i="1"/>
  <c r="W57" i="1"/>
  <c r="V57" i="1"/>
  <c r="V56" i="1" s="1"/>
  <c r="V55" i="1" s="1"/>
  <c r="V54" i="1" s="1"/>
  <c r="U57" i="1"/>
  <c r="X52" i="1"/>
  <c r="W52" i="1"/>
  <c r="W51" i="1" s="1"/>
  <c r="W50" i="1" s="1"/>
  <c r="W49" i="1" s="1"/>
  <c r="W48" i="1" s="1"/>
  <c r="V52" i="1"/>
  <c r="V51" i="1" s="1"/>
  <c r="V50" i="1" s="1"/>
  <c r="V49" i="1" s="1"/>
  <c r="V48" i="1" s="1"/>
  <c r="U52" i="1"/>
  <c r="U51" i="1" s="1"/>
  <c r="U50" i="1" s="1"/>
  <c r="U49" i="1" s="1"/>
  <c r="U48" i="1" s="1"/>
  <c r="X51" i="1"/>
  <c r="X50" i="1" s="1"/>
  <c r="X49" i="1" s="1"/>
  <c r="X48" i="1" s="1"/>
  <c r="X43" i="1"/>
  <c r="W43" i="1"/>
  <c r="V43" i="1"/>
  <c r="U43" i="1"/>
  <c r="X41" i="1"/>
  <c r="W41" i="1"/>
  <c r="V41" i="1"/>
  <c r="U41" i="1"/>
  <c r="X39" i="1"/>
  <c r="W39" i="1"/>
  <c r="W38" i="1" s="1"/>
  <c r="W37" i="1" s="1"/>
  <c r="W36" i="1" s="1"/>
  <c r="W35" i="1" s="1"/>
  <c r="V39" i="1"/>
  <c r="V38" i="1" s="1"/>
  <c r="V37" i="1" s="1"/>
  <c r="V36" i="1" s="1"/>
  <c r="V35" i="1" s="1"/>
  <c r="U39" i="1"/>
  <c r="U38" i="1" s="1"/>
  <c r="U37" i="1" s="1"/>
  <c r="U36" i="1" s="1"/>
  <c r="U35" i="1" s="1"/>
  <c r="X31" i="1"/>
  <c r="W31" i="1"/>
  <c r="V31" i="1"/>
  <c r="U31" i="1"/>
  <c r="X29" i="1"/>
  <c r="W29" i="1"/>
  <c r="V29" i="1"/>
  <c r="U29" i="1"/>
  <c r="X27" i="1"/>
  <c r="W27" i="1"/>
  <c r="V27" i="1"/>
  <c r="U27" i="1"/>
  <c r="X25" i="1"/>
  <c r="W25" i="1"/>
  <c r="V25" i="1"/>
  <c r="U25" i="1"/>
  <c r="X24" i="1"/>
  <c r="X22" i="1"/>
  <c r="X21" i="1" s="1"/>
  <c r="W22" i="1"/>
  <c r="W21" i="1" s="1"/>
  <c r="V22" i="1"/>
  <c r="V21" i="1" s="1"/>
  <c r="U22" i="1"/>
  <c r="U21" i="1" s="1"/>
  <c r="X19" i="1"/>
  <c r="X18" i="1" s="1"/>
  <c r="W19" i="1"/>
  <c r="W18" i="1" s="1"/>
  <c r="V19" i="1"/>
  <c r="V18" i="1" s="1"/>
  <c r="U19" i="1"/>
  <c r="U18" i="1" s="1"/>
  <c r="P197" i="1"/>
  <c r="P196" i="1" s="1"/>
  <c r="P195" i="1" s="1"/>
  <c r="P194" i="1" s="1"/>
  <c r="P193" i="1" s="1"/>
  <c r="Q197" i="1"/>
  <c r="Q196" i="1" s="1"/>
  <c r="Q195" i="1" s="1"/>
  <c r="Q194" i="1" s="1"/>
  <c r="Q193" i="1" s="1"/>
  <c r="R197" i="1"/>
  <c r="R196" i="1" s="1"/>
  <c r="R195" i="1" s="1"/>
  <c r="R194" i="1" s="1"/>
  <c r="R193" i="1" s="1"/>
  <c r="O197" i="1"/>
  <c r="O196" i="1" s="1"/>
  <c r="O195" i="1" s="1"/>
  <c r="O194" i="1" s="1"/>
  <c r="O193" i="1" s="1"/>
  <c r="T198" i="1"/>
  <c r="Z198" i="1" s="1"/>
  <c r="Z197" i="1" s="1"/>
  <c r="Z196" i="1" s="1"/>
  <c r="Z195" i="1" s="1"/>
  <c r="Z194" i="1" s="1"/>
  <c r="Z193" i="1" s="1"/>
  <c r="S198" i="1"/>
  <c r="Y198" i="1" s="1"/>
  <c r="Y197" i="1" s="1"/>
  <c r="Y196" i="1" s="1"/>
  <c r="Y195" i="1" s="1"/>
  <c r="Y194" i="1" s="1"/>
  <c r="Y193" i="1" s="1"/>
  <c r="H197" i="1"/>
  <c r="H196" i="1" s="1"/>
  <c r="H194" i="1" s="1"/>
  <c r="G197" i="1"/>
  <c r="G196" i="1" s="1"/>
  <c r="G194" i="1" s="1"/>
  <c r="U1158" i="1" l="1"/>
  <c r="W1386" i="1"/>
  <c r="V486" i="1"/>
  <c r="V485" i="1" s="1"/>
  <c r="U514" i="1"/>
  <c r="U513" i="1" s="1"/>
  <c r="V1192" i="1"/>
  <c r="V118" i="1"/>
  <c r="X170" i="1"/>
  <c r="X169" i="1" s="1"/>
  <c r="X486" i="1"/>
  <c r="X485" i="1" s="1"/>
  <c r="V639" i="1"/>
  <c r="V624" i="1" s="1"/>
  <c r="V623" i="1" s="1"/>
  <c r="X788" i="1"/>
  <c r="X808" i="1"/>
  <c r="X803" i="1" s="1"/>
  <c r="X802" i="1" s="1"/>
  <c r="W140" i="1"/>
  <c r="W139" i="1" s="1"/>
  <c r="X229" i="1"/>
  <c r="X228" i="1" s="1"/>
  <c r="U343" i="1"/>
  <c r="U377" i="1"/>
  <c r="U376" i="1" s="1"/>
  <c r="X456" i="1"/>
  <c r="X455" i="1" s="1"/>
  <c r="U486" i="1"/>
  <c r="U485" i="1" s="1"/>
  <c r="W486" i="1"/>
  <c r="W485" i="1" s="1"/>
  <c r="W639" i="1"/>
  <c r="X787" i="1"/>
  <c r="X786" i="1" s="1"/>
  <c r="U1048" i="1"/>
  <c r="U1047" i="1" s="1"/>
  <c r="X1243" i="1"/>
  <c r="W1003" i="1"/>
  <c r="W1002" i="1" s="1"/>
  <c r="W514" i="1"/>
  <c r="W513" i="1" s="1"/>
  <c r="X597" i="1"/>
  <c r="X596" i="1" s="1"/>
  <c r="V1438" i="1"/>
  <c r="X1438" i="1"/>
  <c r="W788" i="1"/>
  <c r="W787" i="1" s="1"/>
  <c r="W786" i="1" s="1"/>
  <c r="W808" i="1"/>
  <c r="W803" i="1" s="1"/>
  <c r="W802" i="1" s="1"/>
  <c r="W899" i="1"/>
  <c r="W898" i="1" s="1"/>
  <c r="W897" i="1" s="1"/>
  <c r="W931" i="1"/>
  <c r="W930" i="1" s="1"/>
  <c r="W929" i="1" s="1"/>
  <c r="U899" i="1"/>
  <c r="U898" i="1" s="1"/>
  <c r="U897" i="1" s="1"/>
  <c r="V948" i="1"/>
  <c r="V947" i="1" s="1"/>
  <c r="W1158" i="1"/>
  <c r="X1234" i="1"/>
  <c r="X1229" i="1" s="1"/>
  <c r="X1228" i="1" s="1"/>
  <c r="X514" i="1"/>
  <c r="X513" i="1" s="1"/>
  <c r="W754" i="1"/>
  <c r="W753" i="1" s="1"/>
  <c r="U183" i="1"/>
  <c r="U182" i="1" s="1"/>
  <c r="U181" i="1" s="1"/>
  <c r="X293" i="1"/>
  <c r="X282" i="1" s="1"/>
  <c r="X261" i="1" s="1"/>
  <c r="X948" i="1"/>
  <c r="X947" i="1" s="1"/>
  <c r="V1024" i="1"/>
  <c r="W1521" i="1"/>
  <c r="U847" i="1"/>
  <c r="U846" i="1" s="1"/>
  <c r="X847" i="1"/>
  <c r="X846" i="1" s="1"/>
  <c r="V1023" i="1"/>
  <c r="V1022" i="1" s="1"/>
  <c r="V1020" i="1" s="1"/>
  <c r="V1234" i="1"/>
  <c r="V597" i="1"/>
  <c r="V596" i="1" s="1"/>
  <c r="W829" i="1"/>
  <c r="W828" i="1" s="1"/>
  <c r="W847" i="1"/>
  <c r="V847" i="1"/>
  <c r="V1243" i="1"/>
  <c r="V1229" i="1" s="1"/>
  <c r="V1228" i="1" s="1"/>
  <c r="W294" i="1"/>
  <c r="W293" i="1"/>
  <c r="W282" i="1" s="1"/>
  <c r="W261" i="1" s="1"/>
  <c r="W24" i="1"/>
  <c r="V229" i="1"/>
  <c r="V228" i="1" s="1"/>
  <c r="U338" i="1"/>
  <c r="U337" i="1" s="1"/>
  <c r="U336" i="1" s="1"/>
  <c r="X377" i="1"/>
  <c r="X376" i="1" s="1"/>
  <c r="X754" i="1"/>
  <c r="X753" i="1" s="1"/>
  <c r="X829" i="1"/>
  <c r="X828" i="1" s="1"/>
  <c r="W1024" i="1"/>
  <c r="V1158" i="1"/>
  <c r="V1386" i="1"/>
  <c r="V1423" i="1"/>
  <c r="V1414" i="1" s="1"/>
  <c r="V1403" i="1" s="1"/>
  <c r="V294" i="1"/>
  <c r="V293" i="1"/>
  <c r="V282" i="1" s="1"/>
  <c r="V261" i="1" s="1"/>
  <c r="V24" i="1"/>
  <c r="V17" i="1" s="1"/>
  <c r="V16" i="1" s="1"/>
  <c r="V15" i="1" s="1"/>
  <c r="W118" i="1"/>
  <c r="X17" i="1"/>
  <c r="X16" i="1" s="1"/>
  <c r="X15" i="1" s="1"/>
  <c r="W56" i="1"/>
  <c r="W88" i="1"/>
  <c r="W77" i="1" s="1"/>
  <c r="W76" i="1" s="1"/>
  <c r="W158" i="1"/>
  <c r="W157" i="1" s="1"/>
  <c r="W156" i="1" s="1"/>
  <c r="W155" i="1" s="1"/>
  <c r="X183" i="1"/>
  <c r="X182" i="1" s="1"/>
  <c r="X181" i="1" s="1"/>
  <c r="W377" i="1"/>
  <c r="U1023" i="1"/>
  <c r="U1022" i="1" s="1"/>
  <c r="U1020" i="1" s="1"/>
  <c r="U1423" i="1"/>
  <c r="V47" i="1"/>
  <c r="V158" i="1"/>
  <c r="V157" i="1" s="1"/>
  <c r="V156" i="1" s="1"/>
  <c r="V155" i="1" s="1"/>
  <c r="W183" i="1"/>
  <c r="W182" i="1" s="1"/>
  <c r="W181" i="1" s="1"/>
  <c r="U293" i="1"/>
  <c r="U282" i="1" s="1"/>
  <c r="V377" i="1"/>
  <c r="V376" i="1" s="1"/>
  <c r="V370" i="1" s="1"/>
  <c r="V364" i="1" s="1"/>
  <c r="V754" i="1"/>
  <c r="V753" i="1" s="1"/>
  <c r="W948" i="1"/>
  <c r="W947" i="1" s="1"/>
  <c r="W942" i="1" s="1"/>
  <c r="W941" i="1" s="1"/>
  <c r="U948" i="1"/>
  <c r="U947" i="1" s="1"/>
  <c r="U942" i="1" s="1"/>
  <c r="U941" i="1" s="1"/>
  <c r="X995" i="1"/>
  <c r="X990" i="1" s="1"/>
  <c r="U1004" i="1"/>
  <c r="U1024" i="1"/>
  <c r="X1192" i="1"/>
  <c r="X1177" i="1" s="1"/>
  <c r="U1243" i="1"/>
  <c r="U1229" i="1" s="1"/>
  <c r="U1228" i="1" s="1"/>
  <c r="Z294" i="1"/>
  <c r="V79" i="1"/>
  <c r="V78" i="1" s="1"/>
  <c r="U995" i="1"/>
  <c r="U990" i="1" s="1"/>
  <c r="U989" i="1" s="1"/>
  <c r="S197" i="1"/>
  <c r="S196" i="1" s="1"/>
  <c r="S195" i="1" s="1"/>
  <c r="S194" i="1" s="1"/>
  <c r="S193" i="1" s="1"/>
  <c r="T197" i="1"/>
  <c r="T196" i="1" s="1"/>
  <c r="T195" i="1" s="1"/>
  <c r="T194" i="1" s="1"/>
  <c r="T193" i="1" s="1"/>
  <c r="W17" i="1"/>
  <c r="W16" i="1" s="1"/>
  <c r="W15" i="1" s="1"/>
  <c r="X38" i="1"/>
  <c r="X37" i="1" s="1"/>
  <c r="X36" i="1" s="1"/>
  <c r="X35" i="1" s="1"/>
  <c r="U56" i="1"/>
  <c r="U55" i="1" s="1"/>
  <c r="U54" i="1" s="1"/>
  <c r="U47" i="1" s="1"/>
  <c r="U24" i="1"/>
  <c r="U17" i="1" s="1"/>
  <c r="U16" i="1" s="1"/>
  <c r="U15" i="1" s="1"/>
  <c r="X56" i="1"/>
  <c r="X55" i="1" s="1"/>
  <c r="X54" i="1" s="1"/>
  <c r="X47" i="1" s="1"/>
  <c r="X13" i="1" s="1"/>
  <c r="X88" i="1"/>
  <c r="V138" i="1"/>
  <c r="V137" i="1" s="1"/>
  <c r="U140" i="1"/>
  <c r="X942" i="1"/>
  <c r="X941" i="1" s="1"/>
  <c r="V88" i="1"/>
  <c r="W179" i="1"/>
  <c r="W343" i="1"/>
  <c r="W338" i="1" s="1"/>
  <c r="W337" i="1" s="1"/>
  <c r="W336" i="1" s="1"/>
  <c r="V399" i="1"/>
  <c r="V436" i="1"/>
  <c r="X529" i="1"/>
  <c r="U529" i="1"/>
  <c r="U548" i="1"/>
  <c r="V846" i="1"/>
  <c r="X1142" i="1"/>
  <c r="X1141" i="1" s="1"/>
  <c r="X1140" i="1" s="1"/>
  <c r="X1423" i="1"/>
  <c r="V184" i="1"/>
  <c r="V183" i="1" s="1"/>
  <c r="V182" i="1" s="1"/>
  <c r="V181" i="1" s="1"/>
  <c r="U229" i="1"/>
  <c r="U228" i="1" s="1"/>
  <c r="U179" i="1" s="1"/>
  <c r="V343" i="1"/>
  <c r="V338" i="1" s="1"/>
  <c r="V337" i="1" s="1"/>
  <c r="V336" i="1" s="1"/>
  <c r="W384" i="1"/>
  <c r="U405" i="1"/>
  <c r="U404" i="1" s="1"/>
  <c r="U399" i="1" s="1"/>
  <c r="W456" i="1"/>
  <c r="W455" i="1" s="1"/>
  <c r="W434" i="1" s="1"/>
  <c r="X548" i="1"/>
  <c r="W597" i="1"/>
  <c r="W596" i="1" s="1"/>
  <c r="U639" i="1"/>
  <c r="W711" i="1"/>
  <c r="V803" i="1"/>
  <c r="V802" i="1" s="1"/>
  <c r="V931" i="1"/>
  <c r="V930" i="1" s="1"/>
  <c r="V929" i="1" s="1"/>
  <c r="V1080" i="1"/>
  <c r="W1423" i="1"/>
  <c r="U1521" i="1"/>
  <c r="U1516" i="1" s="1"/>
  <c r="U1515" i="1" s="1"/>
  <c r="U1502" i="1" s="1"/>
  <c r="W170" i="1"/>
  <c r="W169" i="1" s="1"/>
  <c r="W529" i="1"/>
  <c r="W548" i="1"/>
  <c r="V711" i="1"/>
  <c r="V829" i="1"/>
  <c r="V828" i="1" s="1"/>
  <c r="W995" i="1"/>
  <c r="W990" i="1" s="1"/>
  <c r="W989" i="1" s="1"/>
  <c r="X1540" i="1"/>
  <c r="X1538" i="1" s="1"/>
  <c r="V170" i="1"/>
  <c r="V169" i="1" s="1"/>
  <c r="U170" i="1"/>
  <c r="U169" i="1" s="1"/>
  <c r="W399" i="1"/>
  <c r="V513" i="1"/>
  <c r="V529" i="1"/>
  <c r="U764" i="1"/>
  <c r="U763" i="1" s="1"/>
  <c r="U754" i="1" s="1"/>
  <c r="U753" i="1" s="1"/>
  <c r="U787" i="1"/>
  <c r="U786" i="1" s="1"/>
  <c r="U808" i="1"/>
  <c r="U803" i="1" s="1"/>
  <c r="U802" i="1" s="1"/>
  <c r="W846" i="1"/>
  <c r="V995" i="1"/>
  <c r="V990" i="1" s="1"/>
  <c r="V989" i="1" s="1"/>
  <c r="X1003" i="1"/>
  <c r="X1002" i="1" s="1"/>
  <c r="V1048" i="1"/>
  <c r="V1047" i="1" s="1"/>
  <c r="U1142" i="1"/>
  <c r="U1141" i="1" s="1"/>
  <c r="U1140" i="1" s="1"/>
  <c r="U1124" i="1" s="1"/>
  <c r="W1234" i="1"/>
  <c r="V1288" i="1"/>
  <c r="V1287" i="1" s="1"/>
  <c r="V1286" i="1" s="1"/>
  <c r="V942" i="1"/>
  <c r="V941" i="1" s="1"/>
  <c r="U829" i="1"/>
  <c r="U828" i="1" s="1"/>
  <c r="X639" i="1"/>
  <c r="X624" i="1" s="1"/>
  <c r="X623" i="1" s="1"/>
  <c r="X158" i="1"/>
  <c r="X157" i="1" s="1"/>
  <c r="X156" i="1" s="1"/>
  <c r="X155" i="1" s="1"/>
  <c r="U158" i="1"/>
  <c r="U157" i="1" s="1"/>
  <c r="U156" i="1" s="1"/>
  <c r="U155" i="1" s="1"/>
  <c r="U79" i="1"/>
  <c r="U78" i="1" s="1"/>
  <c r="U423" i="1"/>
  <c r="U422" i="1"/>
  <c r="U139" i="1"/>
  <c r="U138" i="1"/>
  <c r="U137" i="1" s="1"/>
  <c r="X422" i="1"/>
  <c r="X423" i="1"/>
  <c r="U88" i="1"/>
  <c r="U118" i="1"/>
  <c r="X436" i="1"/>
  <c r="X434" i="1" s="1"/>
  <c r="V456" i="1"/>
  <c r="V455" i="1" s="1"/>
  <c r="V434" i="1" s="1"/>
  <c r="X139" i="1"/>
  <c r="X138" i="1"/>
  <c r="X137" i="1" s="1"/>
  <c r="W423" i="1"/>
  <c r="W422" i="1"/>
  <c r="W55" i="1"/>
  <c r="W54" i="1" s="1"/>
  <c r="W47" i="1" s="1"/>
  <c r="X343" i="1"/>
  <c r="X338" i="1" s="1"/>
  <c r="X337" i="1" s="1"/>
  <c r="X336" i="1" s="1"/>
  <c r="U436" i="1"/>
  <c r="U434" i="1" s="1"/>
  <c r="U294" i="1"/>
  <c r="U261" i="1"/>
  <c r="Y294" i="1"/>
  <c r="X294" i="1"/>
  <c r="X405" i="1"/>
  <c r="X404" i="1" s="1"/>
  <c r="X399" i="1" s="1"/>
  <c r="U672" i="1"/>
  <c r="U659" i="1" s="1"/>
  <c r="U658" i="1" s="1"/>
  <c r="W672" i="1"/>
  <c r="W659" i="1" s="1"/>
  <c r="W658" i="1" s="1"/>
  <c r="V702" i="1"/>
  <c r="V701" i="1" s="1"/>
  <c r="X711" i="1"/>
  <c r="X702" i="1" s="1"/>
  <c r="X701" i="1" s="1"/>
  <c r="U740" i="1"/>
  <c r="U739" i="1" s="1"/>
  <c r="X899" i="1"/>
  <c r="X898" i="1" s="1"/>
  <c r="X897" i="1" s="1"/>
  <c r="V548" i="1"/>
  <c r="U597" i="1"/>
  <c r="U596" i="1" s="1"/>
  <c r="U624" i="1"/>
  <c r="U623" i="1" s="1"/>
  <c r="W624" i="1"/>
  <c r="W623" i="1" s="1"/>
  <c r="V672" i="1"/>
  <c r="V659" i="1" s="1"/>
  <c r="V658" i="1" s="1"/>
  <c r="U711" i="1"/>
  <c r="U702" i="1" s="1"/>
  <c r="U701" i="1" s="1"/>
  <c r="W740" i="1"/>
  <c r="W739" i="1" s="1"/>
  <c r="X740" i="1"/>
  <c r="X739" i="1" s="1"/>
  <c r="V899" i="1"/>
  <c r="V898" i="1" s="1"/>
  <c r="V897" i="1" s="1"/>
  <c r="V895" i="1" s="1"/>
  <c r="X931" i="1"/>
  <c r="X930" i="1" s="1"/>
  <c r="X929" i="1" s="1"/>
  <c r="V422" i="1"/>
  <c r="X672" i="1"/>
  <c r="X659" i="1" s="1"/>
  <c r="X658" i="1" s="1"/>
  <c r="W702" i="1"/>
  <c r="W701" i="1" s="1"/>
  <c r="V787" i="1"/>
  <c r="V786" i="1" s="1"/>
  <c r="X1048" i="1"/>
  <c r="X1047" i="1" s="1"/>
  <c r="U1080" i="1"/>
  <c r="W1080" i="1"/>
  <c r="V1102" i="1"/>
  <c r="X1158" i="1"/>
  <c r="U1192" i="1"/>
  <c r="U1177" i="1" s="1"/>
  <c r="W1192" i="1"/>
  <c r="W1177" i="1" s="1"/>
  <c r="U931" i="1"/>
  <c r="U930" i="1" s="1"/>
  <c r="U929" i="1" s="1"/>
  <c r="W1048" i="1"/>
  <c r="W1047" i="1" s="1"/>
  <c r="U1102" i="1"/>
  <c r="W1124" i="1"/>
  <c r="V1177" i="1"/>
  <c r="X1080" i="1"/>
  <c r="W1102" i="1"/>
  <c r="X1102" i="1"/>
  <c r="V1124" i="1"/>
  <c r="X1023" i="1"/>
  <c r="X1022" i="1" s="1"/>
  <c r="X1020" i="1" s="1"/>
  <c r="W1243" i="1"/>
  <c r="U1288" i="1"/>
  <c r="U1287" i="1" s="1"/>
  <c r="U1286" i="1" s="1"/>
  <c r="X1288" i="1"/>
  <c r="X1287" i="1" s="1"/>
  <c r="X1286" i="1" s="1"/>
  <c r="V1381" i="1"/>
  <c r="V1380" i="1" s="1"/>
  <c r="X1386" i="1"/>
  <c r="X1381" i="1" s="1"/>
  <c r="X1380" i="1" s="1"/>
  <c r="V1521" i="1"/>
  <c r="V1516" i="1" s="1"/>
  <c r="V1515" i="1" s="1"/>
  <c r="V1502" i="1" s="1"/>
  <c r="X1521" i="1"/>
  <c r="X1516" i="1" s="1"/>
  <c r="X1515" i="1" s="1"/>
  <c r="X1502" i="1" s="1"/>
  <c r="W1516" i="1"/>
  <c r="W1515" i="1" s="1"/>
  <c r="W1502" i="1" s="1"/>
  <c r="W1288" i="1"/>
  <c r="W1287" i="1" s="1"/>
  <c r="W1286" i="1" s="1"/>
  <c r="V1540" i="1"/>
  <c r="V1538" i="1" s="1"/>
  <c r="W1381" i="1"/>
  <c r="W1380" i="1" s="1"/>
  <c r="U1386" i="1"/>
  <c r="U1381" i="1" s="1"/>
  <c r="U1380" i="1" s="1"/>
  <c r="U1438" i="1"/>
  <c r="W1438" i="1"/>
  <c r="U1540" i="1"/>
  <c r="U1538" i="1" s="1"/>
  <c r="W1540" i="1"/>
  <c r="W1538" i="1" s="1"/>
  <c r="N833" i="1"/>
  <c r="T833" i="1" s="1"/>
  <c r="M833" i="1"/>
  <c r="S833" i="1" s="1"/>
  <c r="R832" i="1"/>
  <c r="R831" i="1" s="1"/>
  <c r="R830" i="1" s="1"/>
  <c r="Q832" i="1"/>
  <c r="Q831" i="1" s="1"/>
  <c r="Q830" i="1" s="1"/>
  <c r="P832" i="1"/>
  <c r="P831" i="1" s="1"/>
  <c r="P830" i="1" s="1"/>
  <c r="O832" i="1"/>
  <c r="O831" i="1" s="1"/>
  <c r="O830" i="1" s="1"/>
  <c r="L832" i="1"/>
  <c r="L831" i="1" s="1"/>
  <c r="L830" i="1" s="1"/>
  <c r="K832" i="1"/>
  <c r="K831" i="1" s="1"/>
  <c r="K830" i="1" s="1"/>
  <c r="J832" i="1"/>
  <c r="J831" i="1" s="1"/>
  <c r="J830" i="1" s="1"/>
  <c r="I832" i="1"/>
  <c r="I831" i="1" s="1"/>
  <c r="I830" i="1" s="1"/>
  <c r="H832" i="1"/>
  <c r="H831" i="1" s="1"/>
  <c r="H830" i="1" s="1"/>
  <c r="G832" i="1"/>
  <c r="G831" i="1" s="1"/>
  <c r="G830" i="1" s="1"/>
  <c r="T836" i="1"/>
  <c r="S836" i="1"/>
  <c r="R835" i="1"/>
  <c r="R834" i="1" s="1"/>
  <c r="Q835" i="1"/>
  <c r="Q834" i="1" s="1"/>
  <c r="P835" i="1"/>
  <c r="P834" i="1" s="1"/>
  <c r="O835" i="1"/>
  <c r="O834" i="1" s="1"/>
  <c r="T1045" i="1"/>
  <c r="S1045" i="1"/>
  <c r="P1044" i="1"/>
  <c r="P1043" i="1" s="1"/>
  <c r="P1042" i="1" s="1"/>
  <c r="P1041" i="1" s="1"/>
  <c r="P1040" i="1" s="1"/>
  <c r="Q1044" i="1"/>
  <c r="Q1043" i="1" s="1"/>
  <c r="Q1042" i="1" s="1"/>
  <c r="Q1041" i="1" s="1"/>
  <c r="Q1040" i="1" s="1"/>
  <c r="R1044" i="1"/>
  <c r="R1043" i="1" s="1"/>
  <c r="R1042" i="1" s="1"/>
  <c r="R1041" i="1" s="1"/>
  <c r="R1040" i="1" s="1"/>
  <c r="O1044" i="1"/>
  <c r="O1043" i="1" s="1"/>
  <c r="O1042" i="1" s="1"/>
  <c r="O1041" i="1" s="1"/>
  <c r="O1040" i="1" s="1"/>
  <c r="U939" i="1" l="1"/>
  <c r="W1414" i="1"/>
  <c r="W1403" i="1" s="1"/>
  <c r="U895" i="1"/>
  <c r="X1124" i="1"/>
  <c r="X1029" i="1" s="1"/>
  <c r="W13" i="1"/>
  <c r="V179" i="1"/>
  <c r="W138" i="1"/>
  <c r="W137" i="1" s="1"/>
  <c r="W135" i="1" s="1"/>
  <c r="W67" i="1"/>
  <c r="V800" i="1"/>
  <c r="W1229" i="1"/>
  <c r="W1228" i="1" s="1"/>
  <c r="U1226" i="1"/>
  <c r="V135" i="1"/>
  <c r="X179" i="1"/>
  <c r="X370" i="1"/>
  <c r="X364" i="1" s="1"/>
  <c r="X327" i="1" s="1"/>
  <c r="U528" i="1"/>
  <c r="U527" i="1" s="1"/>
  <c r="U483" i="1" s="1"/>
  <c r="W376" i="1"/>
  <c r="W370" i="1" s="1"/>
  <c r="W364" i="1" s="1"/>
  <c r="W327" i="1" s="1"/>
  <c r="W895" i="1"/>
  <c r="V327" i="1"/>
  <c r="X800" i="1"/>
  <c r="U1414" i="1"/>
  <c r="U1403" i="1" s="1"/>
  <c r="U1378" i="1" s="1"/>
  <c r="X1414" i="1"/>
  <c r="X1403" i="1" s="1"/>
  <c r="X1378" i="1" s="1"/>
  <c r="U370" i="1"/>
  <c r="U364" i="1" s="1"/>
  <c r="U327" i="1" s="1"/>
  <c r="V528" i="1"/>
  <c r="V527" i="1" s="1"/>
  <c r="V483" i="1" s="1"/>
  <c r="W528" i="1"/>
  <c r="W527" i="1" s="1"/>
  <c r="W483" i="1" s="1"/>
  <c r="V13" i="1"/>
  <c r="U13" i="1"/>
  <c r="W1029" i="1"/>
  <c r="X528" i="1"/>
  <c r="X527" i="1" s="1"/>
  <c r="X483" i="1" s="1"/>
  <c r="X1226" i="1"/>
  <c r="X77" i="1"/>
  <c r="X76" i="1" s="1"/>
  <c r="X67" i="1" s="1"/>
  <c r="U77" i="1"/>
  <c r="U76" i="1" s="1"/>
  <c r="U67" i="1" s="1"/>
  <c r="V77" i="1"/>
  <c r="V76" i="1" s="1"/>
  <c r="V67" i="1" s="1"/>
  <c r="T1044" i="1"/>
  <c r="T1043" i="1" s="1"/>
  <c r="T1042" i="1" s="1"/>
  <c r="T1041" i="1" s="1"/>
  <c r="T1040" i="1" s="1"/>
  <c r="Z1045" i="1"/>
  <c r="Z1044" i="1" s="1"/>
  <c r="Z1043" i="1" s="1"/>
  <c r="Z1042" i="1" s="1"/>
  <c r="Z1041" i="1" s="1"/>
  <c r="Z1040" i="1" s="1"/>
  <c r="V1029" i="1"/>
  <c r="V939" i="1"/>
  <c r="W800" i="1"/>
  <c r="S1044" i="1"/>
  <c r="S1043" i="1" s="1"/>
  <c r="S1042" i="1" s="1"/>
  <c r="S1041" i="1" s="1"/>
  <c r="S1040" i="1" s="1"/>
  <c r="Y1045" i="1"/>
  <c r="Y1044" i="1" s="1"/>
  <c r="Y1043" i="1" s="1"/>
  <c r="Y1042" i="1" s="1"/>
  <c r="Y1041" i="1" s="1"/>
  <c r="Y1040" i="1" s="1"/>
  <c r="T835" i="1"/>
  <c r="T834" i="1" s="1"/>
  <c r="Z836" i="1"/>
  <c r="Z835" i="1" s="1"/>
  <c r="Z834" i="1" s="1"/>
  <c r="T832" i="1"/>
  <c r="T831" i="1" s="1"/>
  <c r="T830" i="1" s="1"/>
  <c r="Z833" i="1"/>
  <c r="Z832" i="1" s="1"/>
  <c r="Z831" i="1" s="1"/>
  <c r="Z830" i="1" s="1"/>
  <c r="W939" i="1"/>
  <c r="S832" i="1"/>
  <c r="S831" i="1" s="1"/>
  <c r="S830" i="1" s="1"/>
  <c r="Y833" i="1"/>
  <c r="Y832" i="1" s="1"/>
  <c r="Y831" i="1" s="1"/>
  <c r="Y830" i="1" s="1"/>
  <c r="V621" i="1"/>
  <c r="V1226" i="1"/>
  <c r="X989" i="1"/>
  <c r="X939" i="1" s="1"/>
  <c r="S835" i="1"/>
  <c r="S834" i="1" s="1"/>
  <c r="Y836" i="1"/>
  <c r="Y835" i="1" s="1"/>
  <c r="Y834" i="1" s="1"/>
  <c r="W1226" i="1"/>
  <c r="U1029" i="1"/>
  <c r="U135" i="1"/>
  <c r="X135" i="1"/>
  <c r="V1378" i="1"/>
  <c r="U621" i="1"/>
  <c r="W1378" i="1"/>
  <c r="U800" i="1"/>
  <c r="X621" i="1"/>
  <c r="W621" i="1"/>
  <c r="X895" i="1"/>
  <c r="M832" i="1"/>
  <c r="M831" i="1" s="1"/>
  <c r="M830" i="1" s="1"/>
  <c r="N832" i="1"/>
  <c r="N831" i="1" s="1"/>
  <c r="N830" i="1" s="1"/>
  <c r="P961" i="1"/>
  <c r="P960" i="1" s="1"/>
  <c r="Q961" i="1"/>
  <c r="Q960" i="1" s="1"/>
  <c r="R961" i="1"/>
  <c r="R960" i="1" s="1"/>
  <c r="P958" i="1"/>
  <c r="P957" i="1" s="1"/>
  <c r="Q958" i="1"/>
  <c r="Q957" i="1" s="1"/>
  <c r="R958" i="1"/>
  <c r="R957" i="1" s="1"/>
  <c r="T962" i="1"/>
  <c r="S962" i="1"/>
  <c r="T959" i="1"/>
  <c r="S959" i="1"/>
  <c r="O961" i="1"/>
  <c r="O960" i="1" s="1"/>
  <c r="O958" i="1"/>
  <c r="O957" i="1" s="1"/>
  <c r="P952" i="1"/>
  <c r="T205" i="1"/>
  <c r="S205" i="1"/>
  <c r="P204" i="1"/>
  <c r="P203" i="1" s="1"/>
  <c r="P202" i="1" s="1"/>
  <c r="Q204" i="1"/>
  <c r="Q203" i="1" s="1"/>
  <c r="Q202" i="1" s="1"/>
  <c r="R204" i="1"/>
  <c r="R203" i="1" s="1"/>
  <c r="R202" i="1" s="1"/>
  <c r="O204" i="1"/>
  <c r="O203" i="1" s="1"/>
  <c r="O202" i="1" s="1"/>
  <c r="T893" i="1"/>
  <c r="S893" i="1"/>
  <c r="P892" i="1"/>
  <c r="P891" i="1" s="1"/>
  <c r="Q892" i="1"/>
  <c r="Q891" i="1" s="1"/>
  <c r="R892" i="1"/>
  <c r="R891" i="1" s="1"/>
  <c r="O892" i="1"/>
  <c r="O891" i="1" s="1"/>
  <c r="S892" i="1" l="1"/>
  <c r="S891" i="1" s="1"/>
  <c r="Y893" i="1"/>
  <c r="Y892" i="1" s="1"/>
  <c r="Y891" i="1" s="1"/>
  <c r="T958" i="1"/>
  <c r="T957" i="1" s="1"/>
  <c r="Z959" i="1"/>
  <c r="Z958" i="1" s="1"/>
  <c r="Z957" i="1" s="1"/>
  <c r="T204" i="1"/>
  <c r="T203" i="1" s="1"/>
  <c r="T202" i="1" s="1"/>
  <c r="T201" i="1" s="1"/>
  <c r="T200" i="1" s="1"/>
  <c r="Z205" i="1"/>
  <c r="Z204" i="1" s="1"/>
  <c r="Z203" i="1" s="1"/>
  <c r="Z202" i="1" s="1"/>
  <c r="Z201" i="1" s="1"/>
  <c r="Z200" i="1" s="1"/>
  <c r="S958" i="1"/>
  <c r="S957" i="1" s="1"/>
  <c r="Y959" i="1"/>
  <c r="Y958" i="1" s="1"/>
  <c r="Y957" i="1" s="1"/>
  <c r="T961" i="1"/>
  <c r="T960" i="1" s="1"/>
  <c r="Z962" i="1"/>
  <c r="Z961" i="1" s="1"/>
  <c r="Z960" i="1" s="1"/>
  <c r="W1552" i="1"/>
  <c r="S204" i="1"/>
  <c r="S203" i="1" s="1"/>
  <c r="S202" i="1" s="1"/>
  <c r="S201" i="1" s="1"/>
  <c r="S200" i="1" s="1"/>
  <c r="Y205" i="1"/>
  <c r="Y204" i="1" s="1"/>
  <c r="Y203" i="1" s="1"/>
  <c r="Y202" i="1" s="1"/>
  <c r="Y201" i="1" s="1"/>
  <c r="Y200" i="1" s="1"/>
  <c r="T892" i="1"/>
  <c r="T891" i="1" s="1"/>
  <c r="Z893" i="1"/>
  <c r="Z892" i="1" s="1"/>
  <c r="Z891" i="1" s="1"/>
  <c r="S961" i="1"/>
  <c r="S960" i="1" s="1"/>
  <c r="Y962" i="1"/>
  <c r="Y961" i="1" s="1"/>
  <c r="Y960" i="1" s="1"/>
  <c r="V1552" i="1"/>
  <c r="X1552" i="1"/>
  <c r="U1552" i="1"/>
  <c r="Q201" i="1"/>
  <c r="Q200" i="1" s="1"/>
  <c r="O201" i="1"/>
  <c r="O200" i="1" s="1"/>
  <c r="R201" i="1"/>
  <c r="R200" i="1" s="1"/>
  <c r="P201" i="1"/>
  <c r="P200" i="1" s="1"/>
  <c r="T1486" i="1"/>
  <c r="S1486" i="1"/>
  <c r="P1485" i="1"/>
  <c r="P1484" i="1" s="1"/>
  <c r="P1483" i="1" s="1"/>
  <c r="Q1485" i="1"/>
  <c r="Q1484" i="1" s="1"/>
  <c r="Q1483" i="1" s="1"/>
  <c r="R1485" i="1"/>
  <c r="R1484" i="1" s="1"/>
  <c r="R1483" i="1" s="1"/>
  <c r="O1485" i="1"/>
  <c r="O1484" i="1" s="1"/>
  <c r="O1483" i="1" s="1"/>
  <c r="S1485" i="1" l="1"/>
  <c r="S1484" i="1" s="1"/>
  <c r="S1483" i="1" s="1"/>
  <c r="Y1486" i="1"/>
  <c r="Y1485" i="1" s="1"/>
  <c r="Y1484" i="1" s="1"/>
  <c r="Y1483" i="1" s="1"/>
  <c r="T1485" i="1"/>
  <c r="T1484" i="1" s="1"/>
  <c r="T1483" i="1" s="1"/>
  <c r="Z1486" i="1"/>
  <c r="Z1485" i="1" s="1"/>
  <c r="Z1484" i="1" s="1"/>
  <c r="Z1483" i="1" s="1"/>
  <c r="P111" i="1"/>
  <c r="P110" i="1" s="1"/>
  <c r="Q111" i="1"/>
  <c r="Q110" i="1" s="1"/>
  <c r="R111" i="1"/>
  <c r="R110" i="1" s="1"/>
  <c r="O111" i="1"/>
  <c r="O110" i="1" s="1"/>
  <c r="T112" i="1"/>
  <c r="S112" i="1"/>
  <c r="T85" i="1"/>
  <c r="S85" i="1"/>
  <c r="Y85" i="1" s="1"/>
  <c r="Y84" i="1" s="1"/>
  <c r="P84" i="1"/>
  <c r="Q84" i="1"/>
  <c r="R84" i="1"/>
  <c r="O84" i="1"/>
  <c r="T133" i="1"/>
  <c r="S133" i="1"/>
  <c r="P132" i="1"/>
  <c r="P131" i="1" s="1"/>
  <c r="P130" i="1" s="1"/>
  <c r="P129" i="1" s="1"/>
  <c r="Q132" i="1"/>
  <c r="Q131" i="1" s="1"/>
  <c r="Q130" i="1" s="1"/>
  <c r="Q129" i="1" s="1"/>
  <c r="R132" i="1"/>
  <c r="R131" i="1" s="1"/>
  <c r="R130" i="1" s="1"/>
  <c r="R129" i="1" s="1"/>
  <c r="O132" i="1"/>
  <c r="O131" i="1" s="1"/>
  <c r="O130" i="1" s="1"/>
  <c r="O129" i="1" s="1"/>
  <c r="S84" i="1" l="1"/>
  <c r="T111" i="1"/>
  <c r="T110" i="1" s="1"/>
  <c r="Z112" i="1"/>
  <c r="Z111" i="1" s="1"/>
  <c r="Z110" i="1" s="1"/>
  <c r="T132" i="1"/>
  <c r="T131" i="1" s="1"/>
  <c r="T130" i="1" s="1"/>
  <c r="T129" i="1" s="1"/>
  <c r="Z133" i="1"/>
  <c r="Z132" i="1" s="1"/>
  <c r="Z131" i="1" s="1"/>
  <c r="Z130" i="1" s="1"/>
  <c r="Z129" i="1" s="1"/>
  <c r="S111" i="1"/>
  <c r="S110" i="1" s="1"/>
  <c r="Y112" i="1"/>
  <c r="Y111" i="1" s="1"/>
  <c r="Y110" i="1" s="1"/>
  <c r="S132" i="1"/>
  <c r="S131" i="1" s="1"/>
  <c r="S130" i="1" s="1"/>
  <c r="S129" i="1" s="1"/>
  <c r="Y133" i="1"/>
  <c r="Y132" i="1" s="1"/>
  <c r="Y131" i="1" s="1"/>
  <c r="Y130" i="1" s="1"/>
  <c r="Y129" i="1" s="1"/>
  <c r="T84" i="1"/>
  <c r="Z85" i="1"/>
  <c r="Z84" i="1" s="1"/>
  <c r="T1255" i="1"/>
  <c r="S1255" i="1"/>
  <c r="Y1255" i="1" s="1"/>
  <c r="Y1254" i="1" s="1"/>
  <c r="Y1253" i="1" s="1"/>
  <c r="P1254" i="1"/>
  <c r="P1253" i="1" s="1"/>
  <c r="Q1254" i="1"/>
  <c r="Q1253" i="1" s="1"/>
  <c r="R1254" i="1"/>
  <c r="R1253" i="1" s="1"/>
  <c r="S1254" i="1"/>
  <c r="S1253" i="1" s="1"/>
  <c r="O1254" i="1"/>
  <c r="O1253" i="1" s="1"/>
  <c r="T647" i="1"/>
  <c r="Z647" i="1" s="1"/>
  <c r="S647" i="1"/>
  <c r="Y647" i="1" s="1"/>
  <c r="T646" i="1"/>
  <c r="Z646" i="1" s="1"/>
  <c r="S646" i="1"/>
  <c r="Y646" i="1" s="1"/>
  <c r="T643" i="1"/>
  <c r="Z643" i="1" s="1"/>
  <c r="S643" i="1"/>
  <c r="Y643" i="1" s="1"/>
  <c r="T642" i="1"/>
  <c r="Z642" i="1" s="1"/>
  <c r="S642" i="1"/>
  <c r="Y642" i="1" s="1"/>
  <c r="P645" i="1"/>
  <c r="P644" i="1" s="1"/>
  <c r="Q645" i="1"/>
  <c r="Q644" i="1" s="1"/>
  <c r="R645" i="1"/>
  <c r="R644" i="1" s="1"/>
  <c r="O645" i="1"/>
  <c r="O644" i="1" s="1"/>
  <c r="P641" i="1"/>
  <c r="P640" i="1" s="1"/>
  <c r="Q641" i="1"/>
  <c r="Q640" i="1" s="1"/>
  <c r="R641" i="1"/>
  <c r="R640" i="1" s="1"/>
  <c r="R639" i="1" s="1"/>
  <c r="O641" i="1"/>
  <c r="O640" i="1" s="1"/>
  <c r="T717" i="1"/>
  <c r="S717" i="1"/>
  <c r="T714" i="1"/>
  <c r="S714" i="1"/>
  <c r="P716" i="1"/>
  <c r="P715" i="1" s="1"/>
  <c r="Q716" i="1"/>
  <c r="Q715" i="1" s="1"/>
  <c r="R716" i="1"/>
  <c r="R715" i="1" s="1"/>
  <c r="O716" i="1"/>
  <c r="O715" i="1" s="1"/>
  <c r="P713" i="1"/>
  <c r="P712" i="1" s="1"/>
  <c r="Q713" i="1"/>
  <c r="Q712" i="1" s="1"/>
  <c r="R713" i="1"/>
  <c r="R712" i="1" s="1"/>
  <c r="O713" i="1"/>
  <c r="O712" i="1" s="1"/>
  <c r="T678" i="1"/>
  <c r="Z678" i="1" s="1"/>
  <c r="S678" i="1"/>
  <c r="Y678" i="1" s="1"/>
  <c r="P684" i="1"/>
  <c r="P683" i="1" s="1"/>
  <c r="Q684" i="1"/>
  <c r="Q683" i="1" s="1"/>
  <c r="R684" i="1"/>
  <c r="R683" i="1" s="1"/>
  <c r="O684" i="1"/>
  <c r="O683" i="1" s="1"/>
  <c r="P681" i="1"/>
  <c r="P680" i="1" s="1"/>
  <c r="Q681" i="1"/>
  <c r="Q680" i="1" s="1"/>
  <c r="R681" i="1"/>
  <c r="R680" i="1" s="1"/>
  <c r="O681" i="1"/>
  <c r="O680" i="1" s="1"/>
  <c r="P674" i="1"/>
  <c r="P673" i="1" s="1"/>
  <c r="Q674" i="1"/>
  <c r="Q673" i="1" s="1"/>
  <c r="R674" i="1"/>
  <c r="R673" i="1" s="1"/>
  <c r="O674" i="1"/>
  <c r="O673" i="1" s="1"/>
  <c r="P677" i="1"/>
  <c r="P676" i="1" s="1"/>
  <c r="Q677" i="1"/>
  <c r="Q676" i="1" s="1"/>
  <c r="R677" i="1"/>
  <c r="R676" i="1" s="1"/>
  <c r="O677" i="1"/>
  <c r="O676" i="1" s="1"/>
  <c r="T688" i="1"/>
  <c r="Z688" i="1" s="1"/>
  <c r="Z687" i="1" s="1"/>
  <c r="Z686" i="1" s="1"/>
  <c r="S688" i="1"/>
  <c r="Y688" i="1" s="1"/>
  <c r="Y687" i="1" s="1"/>
  <c r="Y686" i="1" s="1"/>
  <c r="T685" i="1"/>
  <c r="S685" i="1"/>
  <c r="T682" i="1"/>
  <c r="S682" i="1"/>
  <c r="T679" i="1"/>
  <c r="Z679" i="1" s="1"/>
  <c r="S679" i="1"/>
  <c r="Y679" i="1" s="1"/>
  <c r="T675" i="1"/>
  <c r="S675" i="1"/>
  <c r="T612" i="1"/>
  <c r="S612" i="1"/>
  <c r="P611" i="1"/>
  <c r="P610" i="1" s="1"/>
  <c r="P609" i="1" s="1"/>
  <c r="P608" i="1" s="1"/>
  <c r="Q611" i="1"/>
  <c r="Q610" i="1" s="1"/>
  <c r="Q609" i="1" s="1"/>
  <c r="Q608" i="1" s="1"/>
  <c r="R611" i="1"/>
  <c r="R610" i="1" s="1"/>
  <c r="R609" i="1" s="1"/>
  <c r="R608" i="1" s="1"/>
  <c r="O611" i="1"/>
  <c r="O610" i="1" s="1"/>
  <c r="O609" i="1" s="1"/>
  <c r="O608" i="1" s="1"/>
  <c r="R1549" i="1"/>
  <c r="R1548" i="1" s="1"/>
  <c r="R1547" i="1" s="1"/>
  <c r="R1546" i="1" s="1"/>
  <c r="Q1549" i="1"/>
  <c r="Q1548" i="1" s="1"/>
  <c r="Q1547" i="1" s="1"/>
  <c r="Q1546" i="1" s="1"/>
  <c r="P1549" i="1"/>
  <c r="P1548" i="1" s="1"/>
  <c r="P1547" i="1" s="1"/>
  <c r="P1546" i="1" s="1"/>
  <c r="O1549" i="1"/>
  <c r="O1548" i="1" s="1"/>
  <c r="O1547" i="1" s="1"/>
  <c r="O1546" i="1" s="1"/>
  <c r="R1544" i="1"/>
  <c r="Q1544" i="1"/>
  <c r="Q1543" i="1" s="1"/>
  <c r="Q1542" i="1" s="1"/>
  <c r="Q1541" i="1" s="1"/>
  <c r="P1544" i="1"/>
  <c r="P1543" i="1" s="1"/>
  <c r="P1542" i="1" s="1"/>
  <c r="P1541" i="1" s="1"/>
  <c r="O1544" i="1"/>
  <c r="O1543" i="1" s="1"/>
  <c r="O1542" i="1" s="1"/>
  <c r="O1541" i="1" s="1"/>
  <c r="R1543" i="1"/>
  <c r="R1542" i="1" s="1"/>
  <c r="R1541" i="1" s="1"/>
  <c r="R1535" i="1"/>
  <c r="R1534" i="1" s="1"/>
  <c r="Q1535" i="1"/>
  <c r="Q1534" i="1" s="1"/>
  <c r="P1535" i="1"/>
  <c r="P1534" i="1" s="1"/>
  <c r="O1535" i="1"/>
  <c r="O1534" i="1" s="1"/>
  <c r="R1532" i="1"/>
  <c r="Q1532" i="1"/>
  <c r="Q1531" i="1" s="1"/>
  <c r="P1532" i="1"/>
  <c r="P1531" i="1" s="1"/>
  <c r="O1532" i="1"/>
  <c r="O1531" i="1" s="1"/>
  <c r="R1531" i="1"/>
  <c r="R1529" i="1"/>
  <c r="R1528" i="1" s="1"/>
  <c r="Q1529" i="1"/>
  <c r="Q1528" i="1" s="1"/>
  <c r="P1529" i="1"/>
  <c r="P1528" i="1" s="1"/>
  <c r="O1529" i="1"/>
  <c r="O1528" i="1" s="1"/>
  <c r="R1526" i="1"/>
  <c r="Q1526" i="1"/>
  <c r="Q1525" i="1" s="1"/>
  <c r="P1526" i="1"/>
  <c r="P1525" i="1" s="1"/>
  <c r="O1526" i="1"/>
  <c r="O1525" i="1" s="1"/>
  <c r="R1525" i="1"/>
  <c r="R1523" i="1"/>
  <c r="R1522" i="1" s="1"/>
  <c r="Q1523" i="1"/>
  <c r="Q1522" i="1" s="1"/>
  <c r="P1523" i="1"/>
  <c r="P1522" i="1" s="1"/>
  <c r="O1523" i="1"/>
  <c r="O1522" i="1" s="1"/>
  <c r="R1519" i="1"/>
  <c r="R1518" i="1" s="1"/>
  <c r="R1517" i="1" s="1"/>
  <c r="Q1519" i="1"/>
  <c r="Q1518" i="1" s="1"/>
  <c r="Q1517" i="1" s="1"/>
  <c r="P1519" i="1"/>
  <c r="P1518" i="1" s="1"/>
  <c r="P1517" i="1" s="1"/>
  <c r="O1519" i="1"/>
  <c r="O1518" i="1" s="1"/>
  <c r="O1517" i="1" s="1"/>
  <c r="R1512" i="1"/>
  <c r="Q1512" i="1"/>
  <c r="P1512" i="1"/>
  <c r="O1512" i="1"/>
  <c r="R1510" i="1"/>
  <c r="Q1510" i="1"/>
  <c r="P1510" i="1"/>
  <c r="O1510" i="1"/>
  <c r="R1508" i="1"/>
  <c r="Q1508" i="1"/>
  <c r="P1508" i="1"/>
  <c r="P1507" i="1" s="1"/>
  <c r="P1506" i="1" s="1"/>
  <c r="P1505" i="1" s="1"/>
  <c r="P1504" i="1" s="1"/>
  <c r="O1508" i="1"/>
  <c r="R1499" i="1"/>
  <c r="Q1499" i="1"/>
  <c r="Q1498" i="1" s="1"/>
  <c r="Q1497" i="1" s="1"/>
  <c r="Q1496" i="1" s="1"/>
  <c r="Q1495" i="1" s="1"/>
  <c r="P1499" i="1"/>
  <c r="P1498" i="1" s="1"/>
  <c r="P1497" i="1" s="1"/>
  <c r="P1496" i="1" s="1"/>
  <c r="P1495" i="1" s="1"/>
  <c r="O1499" i="1"/>
  <c r="O1498" i="1" s="1"/>
  <c r="O1497" i="1" s="1"/>
  <c r="O1496" i="1" s="1"/>
  <c r="O1495" i="1" s="1"/>
  <c r="R1498" i="1"/>
  <c r="R1497" i="1" s="1"/>
  <c r="R1496" i="1" s="1"/>
  <c r="R1495" i="1" s="1"/>
  <c r="R1492" i="1"/>
  <c r="Q1492" i="1"/>
  <c r="Q1491" i="1" s="1"/>
  <c r="Q1490" i="1" s="1"/>
  <c r="Q1489" i="1" s="1"/>
  <c r="Q1488" i="1" s="1"/>
  <c r="P1492" i="1"/>
  <c r="P1491" i="1" s="1"/>
  <c r="P1490" i="1" s="1"/>
  <c r="P1489" i="1" s="1"/>
  <c r="P1488" i="1" s="1"/>
  <c r="O1492" i="1"/>
  <c r="O1491" i="1" s="1"/>
  <c r="O1490" i="1" s="1"/>
  <c r="O1489" i="1" s="1"/>
  <c r="O1488" i="1" s="1"/>
  <c r="R1491" i="1"/>
  <c r="R1490" i="1" s="1"/>
  <c r="R1489" i="1" s="1"/>
  <c r="R1488" i="1" s="1"/>
  <c r="R1477" i="1"/>
  <c r="Q1477" i="1"/>
  <c r="Q1476" i="1" s="1"/>
  <c r="Q1475" i="1" s="1"/>
  <c r="Q1474" i="1" s="1"/>
  <c r="P1477" i="1"/>
  <c r="P1476" i="1" s="1"/>
  <c r="P1475" i="1" s="1"/>
  <c r="P1474" i="1" s="1"/>
  <c r="O1477" i="1"/>
  <c r="O1476" i="1" s="1"/>
  <c r="O1475" i="1" s="1"/>
  <c r="O1474" i="1" s="1"/>
  <c r="R1476" i="1"/>
  <c r="R1475" i="1" s="1"/>
  <c r="R1474" i="1" s="1"/>
  <c r="R1472" i="1"/>
  <c r="Q1472" i="1"/>
  <c r="P1472" i="1"/>
  <c r="O1472" i="1"/>
  <c r="R1470" i="1"/>
  <c r="R1469" i="1" s="1"/>
  <c r="Q1470" i="1"/>
  <c r="Q1469" i="1" s="1"/>
  <c r="P1470" i="1"/>
  <c r="P1469" i="1" s="1"/>
  <c r="O1470" i="1"/>
  <c r="R1467" i="1"/>
  <c r="Q1467" i="1"/>
  <c r="P1467" i="1"/>
  <c r="O1467" i="1"/>
  <c r="R1465" i="1"/>
  <c r="Q1465" i="1"/>
  <c r="P1465" i="1"/>
  <c r="O1465" i="1"/>
  <c r="R1463" i="1"/>
  <c r="Q1463" i="1"/>
  <c r="Q1462" i="1" s="1"/>
  <c r="P1463" i="1"/>
  <c r="P1462" i="1" s="1"/>
  <c r="O1463" i="1"/>
  <c r="O1462" i="1" s="1"/>
  <c r="R1460" i="1"/>
  <c r="Q1460" i="1"/>
  <c r="P1460" i="1"/>
  <c r="O1460" i="1"/>
  <c r="R1458" i="1"/>
  <c r="Q1458" i="1"/>
  <c r="P1458" i="1"/>
  <c r="O1458" i="1"/>
  <c r="R1456" i="1"/>
  <c r="Q1456" i="1"/>
  <c r="Q1455" i="1" s="1"/>
  <c r="P1456" i="1"/>
  <c r="P1455" i="1" s="1"/>
  <c r="O1456" i="1"/>
  <c r="O1455" i="1" s="1"/>
  <c r="R1453" i="1"/>
  <c r="Q1453" i="1"/>
  <c r="Q1452" i="1" s="1"/>
  <c r="P1453" i="1"/>
  <c r="P1452" i="1" s="1"/>
  <c r="O1453" i="1"/>
  <c r="O1452" i="1" s="1"/>
  <c r="R1452" i="1"/>
  <c r="R1450" i="1"/>
  <c r="Q1450" i="1"/>
  <c r="P1450" i="1"/>
  <c r="O1450" i="1"/>
  <c r="R1448" i="1"/>
  <c r="Q1448" i="1"/>
  <c r="Q1447" i="1" s="1"/>
  <c r="P1448" i="1"/>
  <c r="P1447" i="1" s="1"/>
  <c r="O1448" i="1"/>
  <c r="R1445" i="1"/>
  <c r="Q1445" i="1"/>
  <c r="P1445" i="1"/>
  <c r="O1445" i="1"/>
  <c r="R1443" i="1"/>
  <c r="Q1443" i="1"/>
  <c r="Q1442" i="1" s="1"/>
  <c r="P1443" i="1"/>
  <c r="P1442" i="1" s="1"/>
  <c r="O1443" i="1"/>
  <c r="O1442" i="1" s="1"/>
  <c r="R1440" i="1"/>
  <c r="R1439" i="1" s="1"/>
  <c r="Q1440" i="1"/>
  <c r="Q1439" i="1" s="1"/>
  <c r="P1440" i="1"/>
  <c r="P1439" i="1" s="1"/>
  <c r="O1440" i="1"/>
  <c r="O1439" i="1" s="1"/>
  <c r="R1436" i="1"/>
  <c r="Q1436" i="1"/>
  <c r="P1436" i="1"/>
  <c r="O1436" i="1"/>
  <c r="R1434" i="1"/>
  <c r="Q1434" i="1"/>
  <c r="P1434" i="1"/>
  <c r="O1434" i="1"/>
  <c r="R1432" i="1"/>
  <c r="Q1432" i="1"/>
  <c r="Q1431" i="1" s="1"/>
  <c r="P1432" i="1"/>
  <c r="P1431" i="1" s="1"/>
  <c r="O1432" i="1"/>
  <c r="R1429" i="1"/>
  <c r="Q1429" i="1"/>
  <c r="P1429" i="1"/>
  <c r="O1429" i="1"/>
  <c r="R1427" i="1"/>
  <c r="Q1427" i="1"/>
  <c r="P1427" i="1"/>
  <c r="O1427" i="1"/>
  <c r="R1425" i="1"/>
  <c r="Q1425" i="1"/>
  <c r="P1425" i="1"/>
  <c r="P1424" i="1" s="1"/>
  <c r="O1425" i="1"/>
  <c r="O1424" i="1" s="1"/>
  <c r="R1421" i="1"/>
  <c r="Q1421" i="1"/>
  <c r="P1421" i="1"/>
  <c r="O1421" i="1"/>
  <c r="R1419" i="1"/>
  <c r="Q1419" i="1"/>
  <c r="P1419" i="1"/>
  <c r="O1419" i="1"/>
  <c r="R1417" i="1"/>
  <c r="Q1417" i="1"/>
  <c r="P1417" i="1"/>
  <c r="O1417" i="1"/>
  <c r="O1416" i="1" s="1"/>
  <c r="O1415" i="1" s="1"/>
  <c r="R1416" i="1"/>
  <c r="R1415" i="1" s="1"/>
  <c r="R1412" i="1"/>
  <c r="R1411" i="1" s="1"/>
  <c r="R1410" i="1" s="1"/>
  <c r="R1409" i="1" s="1"/>
  <c r="Q1412" i="1"/>
  <c r="Q1411" i="1" s="1"/>
  <c r="Q1410" i="1" s="1"/>
  <c r="Q1409" i="1" s="1"/>
  <c r="P1412" i="1"/>
  <c r="P1411" i="1" s="1"/>
  <c r="P1410" i="1" s="1"/>
  <c r="P1409" i="1" s="1"/>
  <c r="O1412" i="1"/>
  <c r="O1411" i="1" s="1"/>
  <c r="O1410" i="1" s="1"/>
  <c r="O1409" i="1" s="1"/>
  <c r="R1407" i="1"/>
  <c r="Q1407" i="1"/>
  <c r="Q1406" i="1" s="1"/>
  <c r="Q1405" i="1" s="1"/>
  <c r="Q1404" i="1" s="1"/>
  <c r="P1407" i="1"/>
  <c r="P1406" i="1" s="1"/>
  <c r="P1405" i="1" s="1"/>
  <c r="P1404" i="1" s="1"/>
  <c r="O1407" i="1"/>
  <c r="O1406" i="1" s="1"/>
  <c r="O1405" i="1" s="1"/>
  <c r="O1404" i="1" s="1"/>
  <c r="R1406" i="1"/>
  <c r="R1405" i="1" s="1"/>
  <c r="R1404" i="1" s="1"/>
  <c r="R1400" i="1"/>
  <c r="Q1400" i="1"/>
  <c r="Q1399" i="1" s="1"/>
  <c r="P1400" i="1"/>
  <c r="P1399" i="1" s="1"/>
  <c r="O1400" i="1"/>
  <c r="O1399" i="1" s="1"/>
  <c r="R1399" i="1"/>
  <c r="R1391" i="1"/>
  <c r="R1390" i="1" s="1"/>
  <c r="Q1391" i="1"/>
  <c r="Q1390" i="1" s="1"/>
  <c r="P1391" i="1"/>
  <c r="P1390" i="1" s="1"/>
  <c r="O1391" i="1"/>
  <c r="O1390" i="1" s="1"/>
  <c r="R1388" i="1"/>
  <c r="R1387" i="1" s="1"/>
  <c r="Q1388" i="1"/>
  <c r="Q1387" i="1" s="1"/>
  <c r="P1388" i="1"/>
  <c r="P1387" i="1" s="1"/>
  <c r="O1388" i="1"/>
  <c r="O1387" i="1" s="1"/>
  <c r="R1384" i="1"/>
  <c r="Q1384" i="1"/>
  <c r="Q1383" i="1" s="1"/>
  <c r="Q1382" i="1" s="1"/>
  <c r="P1384" i="1"/>
  <c r="P1383" i="1" s="1"/>
  <c r="P1382" i="1" s="1"/>
  <c r="O1384" i="1"/>
  <c r="O1383" i="1" s="1"/>
  <c r="O1382" i="1" s="1"/>
  <c r="R1383" i="1"/>
  <c r="R1382" i="1" s="1"/>
  <c r="R1375" i="1"/>
  <c r="R1374" i="1" s="1"/>
  <c r="R1373" i="1" s="1"/>
  <c r="R1372" i="1" s="1"/>
  <c r="R1371" i="1" s="1"/>
  <c r="Q1375" i="1"/>
  <c r="Q1374" i="1" s="1"/>
  <c r="Q1373" i="1" s="1"/>
  <c r="Q1372" i="1" s="1"/>
  <c r="Q1371" i="1" s="1"/>
  <c r="P1375" i="1"/>
  <c r="P1374" i="1" s="1"/>
  <c r="P1373" i="1" s="1"/>
  <c r="P1372" i="1" s="1"/>
  <c r="P1371" i="1" s="1"/>
  <c r="O1375" i="1"/>
  <c r="O1374" i="1" s="1"/>
  <c r="O1373" i="1" s="1"/>
  <c r="O1372" i="1" s="1"/>
  <c r="O1371" i="1" s="1"/>
  <c r="R1368" i="1"/>
  <c r="R1367" i="1" s="1"/>
  <c r="Q1368" i="1"/>
  <c r="Q1367" i="1" s="1"/>
  <c r="P1368" i="1"/>
  <c r="P1367" i="1" s="1"/>
  <c r="O1368" i="1"/>
  <c r="O1367" i="1" s="1"/>
  <c r="R1365" i="1"/>
  <c r="Q1365" i="1"/>
  <c r="Q1364" i="1" s="1"/>
  <c r="P1365" i="1"/>
  <c r="P1364" i="1" s="1"/>
  <c r="O1365" i="1"/>
  <c r="O1364" i="1" s="1"/>
  <c r="R1364" i="1"/>
  <c r="R1362" i="1"/>
  <c r="R1361" i="1" s="1"/>
  <c r="Q1362" i="1"/>
  <c r="Q1361" i="1" s="1"/>
  <c r="P1362" i="1"/>
  <c r="P1361" i="1" s="1"/>
  <c r="O1362" i="1"/>
  <c r="O1361" i="1" s="1"/>
  <c r="R1359" i="1"/>
  <c r="Q1359" i="1"/>
  <c r="Q1358" i="1" s="1"/>
  <c r="P1359" i="1"/>
  <c r="P1358" i="1" s="1"/>
  <c r="O1359" i="1"/>
  <c r="O1358" i="1" s="1"/>
  <c r="R1358" i="1"/>
  <c r="R1356" i="1"/>
  <c r="R1355" i="1" s="1"/>
  <c r="Q1356" i="1"/>
  <c r="Q1355" i="1" s="1"/>
  <c r="P1356" i="1"/>
  <c r="P1355" i="1" s="1"/>
  <c r="O1356" i="1"/>
  <c r="O1355" i="1" s="1"/>
  <c r="R1353" i="1"/>
  <c r="R1352" i="1" s="1"/>
  <c r="Q1353" i="1"/>
  <c r="Q1352" i="1" s="1"/>
  <c r="P1353" i="1"/>
  <c r="P1352" i="1" s="1"/>
  <c r="O1353" i="1"/>
  <c r="O1352" i="1" s="1"/>
  <c r="R1350" i="1"/>
  <c r="R1349" i="1" s="1"/>
  <c r="Q1350" i="1"/>
  <c r="Q1349" i="1" s="1"/>
  <c r="P1350" i="1"/>
  <c r="P1349" i="1" s="1"/>
  <c r="O1350" i="1"/>
  <c r="O1349" i="1" s="1"/>
  <c r="R1347" i="1"/>
  <c r="Q1347" i="1"/>
  <c r="Q1346" i="1" s="1"/>
  <c r="P1347" i="1"/>
  <c r="P1346" i="1" s="1"/>
  <c r="O1347" i="1"/>
  <c r="O1346" i="1" s="1"/>
  <c r="R1346" i="1"/>
  <c r="R1344" i="1"/>
  <c r="R1343" i="1" s="1"/>
  <c r="Q1344" i="1"/>
  <c r="Q1343" i="1" s="1"/>
  <c r="P1344" i="1"/>
  <c r="P1343" i="1" s="1"/>
  <c r="O1344" i="1"/>
  <c r="O1343" i="1" s="1"/>
  <c r="R1341" i="1"/>
  <c r="Q1341" i="1"/>
  <c r="Q1340" i="1" s="1"/>
  <c r="P1341" i="1"/>
  <c r="P1340" i="1" s="1"/>
  <c r="O1341" i="1"/>
  <c r="O1340" i="1" s="1"/>
  <c r="R1340" i="1"/>
  <c r="R1338" i="1"/>
  <c r="R1337" i="1" s="1"/>
  <c r="Q1338" i="1"/>
  <c r="Q1337" i="1" s="1"/>
  <c r="P1338" i="1"/>
  <c r="P1337" i="1" s="1"/>
  <c r="O1338" i="1"/>
  <c r="O1337" i="1" s="1"/>
  <c r="R1335" i="1"/>
  <c r="Q1335" i="1"/>
  <c r="Q1334" i="1" s="1"/>
  <c r="P1335" i="1"/>
  <c r="P1334" i="1" s="1"/>
  <c r="O1335" i="1"/>
  <c r="O1334" i="1" s="1"/>
  <c r="R1334" i="1"/>
  <c r="R1332" i="1"/>
  <c r="R1331" i="1" s="1"/>
  <c r="Q1332" i="1"/>
  <c r="Q1331" i="1" s="1"/>
  <c r="P1332" i="1"/>
  <c r="P1331" i="1" s="1"/>
  <c r="O1332" i="1"/>
  <c r="O1331" i="1" s="1"/>
  <c r="R1329" i="1"/>
  <c r="Q1329" i="1"/>
  <c r="Q1328" i="1" s="1"/>
  <c r="P1329" i="1"/>
  <c r="P1328" i="1" s="1"/>
  <c r="O1329" i="1"/>
  <c r="O1328" i="1" s="1"/>
  <c r="R1328" i="1"/>
  <c r="R1326" i="1"/>
  <c r="R1325" i="1" s="1"/>
  <c r="Q1326" i="1"/>
  <c r="Q1325" i="1" s="1"/>
  <c r="P1326" i="1"/>
  <c r="P1325" i="1" s="1"/>
  <c r="O1326" i="1"/>
  <c r="O1325" i="1" s="1"/>
  <c r="R1323" i="1"/>
  <c r="Q1323" i="1"/>
  <c r="Q1322" i="1" s="1"/>
  <c r="P1323" i="1"/>
  <c r="P1322" i="1" s="1"/>
  <c r="O1323" i="1"/>
  <c r="O1322" i="1" s="1"/>
  <c r="R1322" i="1"/>
  <c r="R1320" i="1"/>
  <c r="R1319" i="1" s="1"/>
  <c r="Q1320" i="1"/>
  <c r="Q1319" i="1" s="1"/>
  <c r="P1320" i="1"/>
  <c r="P1319" i="1" s="1"/>
  <c r="O1320" i="1"/>
  <c r="O1319" i="1" s="1"/>
  <c r="R1317" i="1"/>
  <c r="Q1317" i="1"/>
  <c r="Q1316" i="1" s="1"/>
  <c r="P1317" i="1"/>
  <c r="P1316" i="1" s="1"/>
  <c r="O1317" i="1"/>
  <c r="O1316" i="1" s="1"/>
  <c r="R1316" i="1"/>
  <c r="R1314" i="1"/>
  <c r="R1313" i="1" s="1"/>
  <c r="Q1314" i="1"/>
  <c r="Q1313" i="1" s="1"/>
  <c r="P1314" i="1"/>
  <c r="P1313" i="1" s="1"/>
  <c r="O1314" i="1"/>
  <c r="O1313" i="1" s="1"/>
  <c r="R1311" i="1"/>
  <c r="Q1311" i="1"/>
  <c r="Q1310" i="1" s="1"/>
  <c r="P1311" i="1"/>
  <c r="P1310" i="1" s="1"/>
  <c r="O1311" i="1"/>
  <c r="O1310" i="1" s="1"/>
  <c r="R1310" i="1"/>
  <c r="R1308" i="1"/>
  <c r="R1307" i="1" s="1"/>
  <c r="Q1308" i="1"/>
  <c r="Q1307" i="1" s="1"/>
  <c r="P1308" i="1"/>
  <c r="P1307" i="1" s="1"/>
  <c r="O1308" i="1"/>
  <c r="O1307" i="1" s="1"/>
  <c r="R1305" i="1"/>
  <c r="Q1305" i="1"/>
  <c r="Q1304" i="1" s="1"/>
  <c r="P1305" i="1"/>
  <c r="P1304" i="1" s="1"/>
  <c r="O1305" i="1"/>
  <c r="O1304" i="1" s="1"/>
  <c r="R1304" i="1"/>
  <c r="R1302" i="1"/>
  <c r="R1301" i="1" s="1"/>
  <c r="Q1302" i="1"/>
  <c r="Q1301" i="1" s="1"/>
  <c r="P1302" i="1"/>
  <c r="P1301" i="1" s="1"/>
  <c r="O1302" i="1"/>
  <c r="O1301" i="1" s="1"/>
  <c r="R1299" i="1"/>
  <c r="Q1299" i="1"/>
  <c r="Q1298" i="1" s="1"/>
  <c r="P1299" i="1"/>
  <c r="P1298" i="1" s="1"/>
  <c r="O1299" i="1"/>
  <c r="O1298" i="1" s="1"/>
  <c r="R1298" i="1"/>
  <c r="R1296" i="1"/>
  <c r="R1295" i="1" s="1"/>
  <c r="Q1296" i="1"/>
  <c r="Q1295" i="1" s="1"/>
  <c r="P1296" i="1"/>
  <c r="P1295" i="1" s="1"/>
  <c r="O1296" i="1"/>
  <c r="O1295" i="1" s="1"/>
  <c r="R1293" i="1"/>
  <c r="Q1293" i="1"/>
  <c r="Q1292" i="1" s="1"/>
  <c r="P1293" i="1"/>
  <c r="P1292" i="1" s="1"/>
  <c r="O1293" i="1"/>
  <c r="O1292" i="1" s="1"/>
  <c r="R1292" i="1"/>
  <c r="R1290" i="1"/>
  <c r="R1289" i="1" s="1"/>
  <c r="Q1290" i="1"/>
  <c r="Q1289" i="1" s="1"/>
  <c r="P1290" i="1"/>
  <c r="P1289" i="1" s="1"/>
  <c r="O1290" i="1"/>
  <c r="O1289" i="1" s="1"/>
  <c r="R1283" i="1"/>
  <c r="Q1283" i="1"/>
  <c r="P1283" i="1"/>
  <c r="O1283" i="1"/>
  <c r="R1281" i="1"/>
  <c r="Q1281" i="1"/>
  <c r="Q1280" i="1" s="1"/>
  <c r="Q1279" i="1" s="1"/>
  <c r="Q1278" i="1" s="1"/>
  <c r="Q1277" i="1" s="1"/>
  <c r="P1281" i="1"/>
  <c r="P1280" i="1" s="1"/>
  <c r="P1279" i="1" s="1"/>
  <c r="P1278" i="1" s="1"/>
  <c r="P1277" i="1" s="1"/>
  <c r="O1281" i="1"/>
  <c r="R1270" i="1"/>
  <c r="R1269" i="1" s="1"/>
  <c r="R1268" i="1" s="1"/>
  <c r="R1267" i="1" s="1"/>
  <c r="R1266" i="1" s="1"/>
  <c r="Q1270" i="1"/>
  <c r="Q1269" i="1" s="1"/>
  <c r="Q1268" i="1" s="1"/>
  <c r="Q1267" i="1" s="1"/>
  <c r="Q1266" i="1" s="1"/>
  <c r="P1270" i="1"/>
  <c r="P1269" i="1" s="1"/>
  <c r="P1268" i="1" s="1"/>
  <c r="P1267" i="1" s="1"/>
  <c r="P1266" i="1" s="1"/>
  <c r="O1270" i="1"/>
  <c r="O1269" i="1" s="1"/>
  <c r="O1268" i="1" s="1"/>
  <c r="O1267" i="1" s="1"/>
  <c r="O1266" i="1" s="1"/>
  <c r="R1259" i="1"/>
  <c r="R1258" i="1" s="1"/>
  <c r="R1257" i="1" s="1"/>
  <c r="R1256" i="1" s="1"/>
  <c r="Q1259" i="1"/>
  <c r="Q1258" i="1" s="1"/>
  <c r="Q1257" i="1" s="1"/>
  <c r="Q1256" i="1" s="1"/>
  <c r="P1259" i="1"/>
  <c r="P1258" i="1" s="1"/>
  <c r="P1257" i="1" s="1"/>
  <c r="P1256" i="1" s="1"/>
  <c r="O1259" i="1"/>
  <c r="O1258" i="1" s="1"/>
  <c r="O1257" i="1" s="1"/>
  <c r="O1256" i="1" s="1"/>
  <c r="R1251" i="1"/>
  <c r="R1250" i="1" s="1"/>
  <c r="Q1251" i="1"/>
  <c r="Q1250" i="1" s="1"/>
  <c r="P1251" i="1"/>
  <c r="P1250" i="1" s="1"/>
  <c r="O1251" i="1"/>
  <c r="O1250" i="1" s="1"/>
  <c r="R1248" i="1"/>
  <c r="R1247" i="1" s="1"/>
  <c r="Q1248" i="1"/>
  <c r="Q1247" i="1" s="1"/>
  <c r="P1248" i="1"/>
  <c r="P1247" i="1" s="1"/>
  <c r="O1248" i="1"/>
  <c r="O1247" i="1" s="1"/>
  <c r="R1245" i="1"/>
  <c r="Q1245" i="1"/>
  <c r="Q1244" i="1" s="1"/>
  <c r="Q1243" i="1" s="1"/>
  <c r="P1245" i="1"/>
  <c r="P1244" i="1" s="1"/>
  <c r="P1243" i="1" s="1"/>
  <c r="O1245" i="1"/>
  <c r="O1244" i="1" s="1"/>
  <c r="R1244" i="1"/>
  <c r="R1241" i="1"/>
  <c r="Q1241" i="1"/>
  <c r="Q1240" i="1" s="1"/>
  <c r="P1241" i="1"/>
  <c r="P1240" i="1" s="1"/>
  <c r="O1241" i="1"/>
  <c r="O1240" i="1" s="1"/>
  <c r="R1240" i="1"/>
  <c r="R1236" i="1"/>
  <c r="R1235" i="1" s="1"/>
  <c r="Q1236" i="1"/>
  <c r="Q1235" i="1" s="1"/>
  <c r="P1236" i="1"/>
  <c r="P1235" i="1" s="1"/>
  <c r="O1236" i="1"/>
  <c r="O1235" i="1" s="1"/>
  <c r="R1232" i="1"/>
  <c r="R1231" i="1" s="1"/>
  <c r="R1230" i="1" s="1"/>
  <c r="Q1232" i="1"/>
  <c r="Q1231" i="1" s="1"/>
  <c r="Q1230" i="1" s="1"/>
  <c r="P1232" i="1"/>
  <c r="P1231" i="1" s="1"/>
  <c r="P1230" i="1" s="1"/>
  <c r="O1232" i="1"/>
  <c r="O1231" i="1" s="1"/>
  <c r="O1230" i="1" s="1"/>
  <c r="R1223" i="1"/>
  <c r="Q1223" i="1"/>
  <c r="Q1222" i="1" s="1"/>
  <c r="P1223" i="1"/>
  <c r="P1222" i="1" s="1"/>
  <c r="P1221" i="1" s="1"/>
  <c r="P1220" i="1" s="1"/>
  <c r="P1219" i="1" s="1"/>
  <c r="O1223" i="1"/>
  <c r="O1222" i="1" s="1"/>
  <c r="O1221" i="1" s="1"/>
  <c r="O1220" i="1" s="1"/>
  <c r="O1219" i="1" s="1"/>
  <c r="R1222" i="1"/>
  <c r="R1221" i="1" s="1"/>
  <c r="R1220" i="1" s="1"/>
  <c r="R1219" i="1" s="1"/>
  <c r="Q1221" i="1"/>
  <c r="Q1220" i="1" s="1"/>
  <c r="Q1219" i="1" s="1"/>
  <c r="R1216" i="1"/>
  <c r="Q1216" i="1"/>
  <c r="Q1215" i="1" s="1"/>
  <c r="Q1214" i="1" s="1"/>
  <c r="Q1213" i="1" s="1"/>
  <c r="Q1212" i="1" s="1"/>
  <c r="P1216" i="1"/>
  <c r="P1215" i="1" s="1"/>
  <c r="O1216" i="1"/>
  <c r="O1215" i="1" s="1"/>
  <c r="O1214" i="1" s="1"/>
  <c r="O1213" i="1" s="1"/>
  <c r="O1212" i="1" s="1"/>
  <c r="R1215" i="1"/>
  <c r="R1214" i="1" s="1"/>
  <c r="R1213" i="1" s="1"/>
  <c r="R1212" i="1" s="1"/>
  <c r="P1214" i="1"/>
  <c r="P1213" i="1" s="1"/>
  <c r="P1212" i="1" s="1"/>
  <c r="R1209" i="1"/>
  <c r="Q1209" i="1"/>
  <c r="Q1208" i="1" s="1"/>
  <c r="Q1207" i="1" s="1"/>
  <c r="Q1206" i="1" s="1"/>
  <c r="P1209" i="1"/>
  <c r="P1208" i="1" s="1"/>
  <c r="P1207" i="1" s="1"/>
  <c r="P1206" i="1" s="1"/>
  <c r="O1209" i="1"/>
  <c r="O1208" i="1" s="1"/>
  <c r="O1207" i="1" s="1"/>
  <c r="O1206" i="1" s="1"/>
  <c r="R1208" i="1"/>
  <c r="R1207" i="1" s="1"/>
  <c r="R1206" i="1" s="1"/>
  <c r="R1204" i="1"/>
  <c r="R1203" i="1" s="1"/>
  <c r="R1202" i="1" s="1"/>
  <c r="R1201" i="1" s="1"/>
  <c r="Q1204" i="1"/>
  <c r="Q1203" i="1" s="1"/>
  <c r="Q1202" i="1" s="1"/>
  <c r="Q1201" i="1" s="1"/>
  <c r="P1204" i="1"/>
  <c r="P1203" i="1" s="1"/>
  <c r="P1202" i="1" s="1"/>
  <c r="P1201" i="1" s="1"/>
  <c r="O1204" i="1"/>
  <c r="O1203" i="1" s="1"/>
  <c r="O1202" i="1" s="1"/>
  <c r="O1201" i="1" s="1"/>
  <c r="R1199" i="1"/>
  <c r="Q1199" i="1"/>
  <c r="Q1198" i="1" s="1"/>
  <c r="Q1197" i="1" s="1"/>
  <c r="P1199" i="1"/>
  <c r="P1198" i="1" s="1"/>
  <c r="P1197" i="1" s="1"/>
  <c r="O1199" i="1"/>
  <c r="O1198" i="1" s="1"/>
  <c r="O1197" i="1" s="1"/>
  <c r="R1198" i="1"/>
  <c r="R1197" i="1" s="1"/>
  <c r="R1195" i="1"/>
  <c r="Q1195" i="1"/>
  <c r="Q1194" i="1" s="1"/>
  <c r="Q1193" i="1" s="1"/>
  <c r="P1195" i="1"/>
  <c r="P1194" i="1" s="1"/>
  <c r="P1193" i="1" s="1"/>
  <c r="O1195" i="1"/>
  <c r="O1194" i="1" s="1"/>
  <c r="O1193" i="1" s="1"/>
  <c r="R1194" i="1"/>
  <c r="R1193" i="1" s="1"/>
  <c r="R1186" i="1"/>
  <c r="R1185" i="1" s="1"/>
  <c r="R1184" i="1" s="1"/>
  <c r="R1183" i="1" s="1"/>
  <c r="Q1186" i="1"/>
  <c r="Q1185" i="1" s="1"/>
  <c r="Q1184" i="1" s="1"/>
  <c r="Q1183" i="1" s="1"/>
  <c r="P1186" i="1"/>
  <c r="P1185" i="1" s="1"/>
  <c r="P1184" i="1" s="1"/>
  <c r="P1183" i="1" s="1"/>
  <c r="O1186" i="1"/>
  <c r="O1185" i="1" s="1"/>
  <c r="O1184" i="1" s="1"/>
  <c r="O1183" i="1" s="1"/>
  <c r="T1182" i="1"/>
  <c r="T1181" i="1" s="1"/>
  <c r="T1180" i="1" s="1"/>
  <c r="T1179" i="1" s="1"/>
  <c r="T1178" i="1" s="1"/>
  <c r="S1182" i="1"/>
  <c r="S1181" i="1" s="1"/>
  <c r="S1180" i="1" s="1"/>
  <c r="S1179" i="1" s="1"/>
  <c r="S1178" i="1" s="1"/>
  <c r="R1182" i="1"/>
  <c r="R1181" i="1" s="1"/>
  <c r="R1180" i="1" s="1"/>
  <c r="R1179" i="1" s="1"/>
  <c r="R1178" i="1" s="1"/>
  <c r="Q1182" i="1"/>
  <c r="Q1181" i="1" s="1"/>
  <c r="Q1180" i="1" s="1"/>
  <c r="Q1179" i="1" s="1"/>
  <c r="Q1178" i="1" s="1"/>
  <c r="P1182" i="1"/>
  <c r="P1181" i="1" s="1"/>
  <c r="P1180" i="1" s="1"/>
  <c r="P1179" i="1" s="1"/>
  <c r="P1178" i="1" s="1"/>
  <c r="O1182" i="1"/>
  <c r="O1181" i="1" s="1"/>
  <c r="O1180" i="1" s="1"/>
  <c r="O1179" i="1" s="1"/>
  <c r="O1178" i="1" s="1"/>
  <c r="R1174" i="1"/>
  <c r="Q1174" i="1"/>
  <c r="Q1173" i="1" s="1"/>
  <c r="Q1172" i="1" s="1"/>
  <c r="Q1171" i="1" s="1"/>
  <c r="P1174" i="1"/>
  <c r="P1173" i="1" s="1"/>
  <c r="P1172" i="1" s="1"/>
  <c r="P1171" i="1" s="1"/>
  <c r="O1174" i="1"/>
  <c r="O1173" i="1" s="1"/>
  <c r="O1172" i="1" s="1"/>
  <c r="O1171" i="1" s="1"/>
  <c r="R1173" i="1"/>
  <c r="R1172" i="1" s="1"/>
  <c r="R1171" i="1" s="1"/>
  <c r="R1169" i="1"/>
  <c r="R1168" i="1" s="1"/>
  <c r="Q1169" i="1"/>
  <c r="Q1168" i="1" s="1"/>
  <c r="P1169" i="1"/>
  <c r="P1168" i="1" s="1"/>
  <c r="O1169" i="1"/>
  <c r="O1168" i="1" s="1"/>
  <c r="R1166" i="1"/>
  <c r="Q1166" i="1"/>
  <c r="P1166" i="1"/>
  <c r="O1166" i="1"/>
  <c r="R1164" i="1"/>
  <c r="Q1164" i="1"/>
  <c r="Q1163" i="1" s="1"/>
  <c r="P1164" i="1"/>
  <c r="O1164" i="1"/>
  <c r="O1163" i="1" s="1"/>
  <c r="R1163" i="1"/>
  <c r="T1161" i="1"/>
  <c r="T1160" i="1" s="1"/>
  <c r="T1159" i="1" s="1"/>
  <c r="S1161" i="1"/>
  <c r="S1160" i="1" s="1"/>
  <c r="S1159" i="1" s="1"/>
  <c r="R1161" i="1"/>
  <c r="R1160" i="1" s="1"/>
  <c r="R1159" i="1" s="1"/>
  <c r="Q1161" i="1"/>
  <c r="Q1160" i="1" s="1"/>
  <c r="Q1159" i="1" s="1"/>
  <c r="P1161" i="1"/>
  <c r="P1160" i="1" s="1"/>
  <c r="P1159" i="1" s="1"/>
  <c r="O1161" i="1"/>
  <c r="O1160" i="1" s="1"/>
  <c r="O1159" i="1" s="1"/>
  <c r="R1145" i="1"/>
  <c r="Q1145" i="1"/>
  <c r="P1145" i="1"/>
  <c r="O1145" i="1"/>
  <c r="R1143" i="1"/>
  <c r="R1142" i="1" s="1"/>
  <c r="R1141" i="1" s="1"/>
  <c r="R1140" i="1" s="1"/>
  <c r="Q1143" i="1"/>
  <c r="Q1142" i="1" s="1"/>
  <c r="Q1141" i="1" s="1"/>
  <c r="Q1140" i="1" s="1"/>
  <c r="P1143" i="1"/>
  <c r="P1142" i="1" s="1"/>
  <c r="P1141" i="1" s="1"/>
  <c r="P1140" i="1" s="1"/>
  <c r="O1143" i="1"/>
  <c r="O1142" i="1" s="1"/>
  <c r="O1141" i="1" s="1"/>
  <c r="O1140" i="1" s="1"/>
  <c r="R1138" i="1"/>
  <c r="Q1138" i="1"/>
  <c r="Q1137" i="1" s="1"/>
  <c r="Q1136" i="1" s="1"/>
  <c r="Q1135" i="1" s="1"/>
  <c r="P1138" i="1"/>
  <c r="P1137" i="1" s="1"/>
  <c r="P1136" i="1" s="1"/>
  <c r="P1135" i="1" s="1"/>
  <c r="O1138" i="1"/>
  <c r="O1137" i="1" s="1"/>
  <c r="O1136" i="1" s="1"/>
  <c r="O1135" i="1" s="1"/>
  <c r="R1137" i="1"/>
  <c r="R1136" i="1" s="1"/>
  <c r="R1135" i="1" s="1"/>
  <c r="R1133" i="1"/>
  <c r="R1132" i="1" s="1"/>
  <c r="R1131" i="1" s="1"/>
  <c r="R1130" i="1" s="1"/>
  <c r="Q1133" i="1"/>
  <c r="Q1132" i="1" s="1"/>
  <c r="Q1131" i="1" s="1"/>
  <c r="Q1130" i="1" s="1"/>
  <c r="P1133" i="1"/>
  <c r="P1132" i="1" s="1"/>
  <c r="P1131" i="1" s="1"/>
  <c r="P1130" i="1" s="1"/>
  <c r="O1133" i="1"/>
  <c r="O1132" i="1" s="1"/>
  <c r="O1131" i="1" s="1"/>
  <c r="O1130" i="1" s="1"/>
  <c r="R1128" i="1"/>
  <c r="Q1128" i="1"/>
  <c r="Q1127" i="1" s="1"/>
  <c r="Q1126" i="1" s="1"/>
  <c r="Q1125" i="1" s="1"/>
  <c r="P1128" i="1"/>
  <c r="P1127" i="1" s="1"/>
  <c r="P1126" i="1" s="1"/>
  <c r="P1125" i="1" s="1"/>
  <c r="O1128" i="1"/>
  <c r="O1127" i="1" s="1"/>
  <c r="O1126" i="1" s="1"/>
  <c r="O1125" i="1" s="1"/>
  <c r="R1127" i="1"/>
  <c r="R1126" i="1" s="1"/>
  <c r="R1125" i="1" s="1"/>
  <c r="R1121" i="1"/>
  <c r="Q1121" i="1"/>
  <c r="Q1120" i="1" s="1"/>
  <c r="Q1119" i="1" s="1"/>
  <c r="Q1118" i="1" s="1"/>
  <c r="P1121" i="1"/>
  <c r="P1120" i="1" s="1"/>
  <c r="P1119" i="1" s="1"/>
  <c r="P1118" i="1" s="1"/>
  <c r="O1121" i="1"/>
  <c r="O1120" i="1" s="1"/>
  <c r="O1119" i="1" s="1"/>
  <c r="O1118" i="1" s="1"/>
  <c r="R1120" i="1"/>
  <c r="R1119" i="1" s="1"/>
  <c r="R1118" i="1" s="1"/>
  <c r="R1116" i="1"/>
  <c r="R1115" i="1" s="1"/>
  <c r="R1114" i="1" s="1"/>
  <c r="R1113" i="1" s="1"/>
  <c r="Q1116" i="1"/>
  <c r="Q1115" i="1" s="1"/>
  <c r="Q1114" i="1" s="1"/>
  <c r="Q1113" i="1" s="1"/>
  <c r="P1116" i="1"/>
  <c r="P1115" i="1" s="1"/>
  <c r="P1114" i="1" s="1"/>
  <c r="P1113" i="1" s="1"/>
  <c r="O1116" i="1"/>
  <c r="O1115" i="1" s="1"/>
  <c r="O1114" i="1" s="1"/>
  <c r="O1113" i="1" s="1"/>
  <c r="R1111" i="1"/>
  <c r="Q1111" i="1"/>
  <c r="Q1110" i="1" s="1"/>
  <c r="Q1109" i="1" s="1"/>
  <c r="Q1108" i="1" s="1"/>
  <c r="P1111" i="1"/>
  <c r="P1110" i="1" s="1"/>
  <c r="P1109" i="1" s="1"/>
  <c r="P1108" i="1" s="1"/>
  <c r="O1111" i="1"/>
  <c r="O1110" i="1" s="1"/>
  <c r="O1109" i="1" s="1"/>
  <c r="O1108" i="1" s="1"/>
  <c r="R1110" i="1"/>
  <c r="R1109" i="1" s="1"/>
  <c r="R1108" i="1" s="1"/>
  <c r="R1106" i="1"/>
  <c r="R1105" i="1" s="1"/>
  <c r="R1104" i="1" s="1"/>
  <c r="R1103" i="1" s="1"/>
  <c r="Q1106" i="1"/>
  <c r="Q1105" i="1" s="1"/>
  <c r="Q1104" i="1" s="1"/>
  <c r="Q1103" i="1" s="1"/>
  <c r="P1106" i="1"/>
  <c r="P1105" i="1" s="1"/>
  <c r="P1104" i="1" s="1"/>
  <c r="P1103" i="1" s="1"/>
  <c r="O1106" i="1"/>
  <c r="O1105" i="1" s="1"/>
  <c r="O1104" i="1" s="1"/>
  <c r="O1103" i="1" s="1"/>
  <c r="R1099" i="1"/>
  <c r="R1098" i="1" s="1"/>
  <c r="R1097" i="1" s="1"/>
  <c r="R1096" i="1" s="1"/>
  <c r="Q1099" i="1"/>
  <c r="Q1098" i="1" s="1"/>
  <c r="Q1097" i="1" s="1"/>
  <c r="Q1096" i="1" s="1"/>
  <c r="P1099" i="1"/>
  <c r="P1098" i="1" s="1"/>
  <c r="P1097" i="1" s="1"/>
  <c r="P1096" i="1" s="1"/>
  <c r="O1099" i="1"/>
  <c r="O1098" i="1" s="1"/>
  <c r="O1097" i="1" s="1"/>
  <c r="O1096" i="1" s="1"/>
  <c r="R1094" i="1"/>
  <c r="Q1094" i="1"/>
  <c r="Q1093" i="1" s="1"/>
  <c r="Q1092" i="1" s="1"/>
  <c r="Q1091" i="1" s="1"/>
  <c r="P1094" i="1"/>
  <c r="P1093" i="1" s="1"/>
  <c r="P1092" i="1" s="1"/>
  <c r="P1091" i="1" s="1"/>
  <c r="O1094" i="1"/>
  <c r="O1093" i="1" s="1"/>
  <c r="O1092" i="1" s="1"/>
  <c r="O1091" i="1" s="1"/>
  <c r="R1093" i="1"/>
  <c r="R1092" i="1" s="1"/>
  <c r="R1091" i="1" s="1"/>
  <c r="R1089" i="1"/>
  <c r="R1088" i="1" s="1"/>
  <c r="R1087" i="1" s="1"/>
  <c r="R1086" i="1" s="1"/>
  <c r="Q1089" i="1"/>
  <c r="Q1088" i="1" s="1"/>
  <c r="Q1087" i="1" s="1"/>
  <c r="Q1086" i="1" s="1"/>
  <c r="P1089" i="1"/>
  <c r="P1088" i="1" s="1"/>
  <c r="P1087" i="1" s="1"/>
  <c r="P1086" i="1" s="1"/>
  <c r="O1089" i="1"/>
  <c r="O1088" i="1" s="1"/>
  <c r="O1087" i="1" s="1"/>
  <c r="O1086" i="1" s="1"/>
  <c r="R1084" i="1"/>
  <c r="Q1084" i="1"/>
  <c r="Q1083" i="1" s="1"/>
  <c r="Q1082" i="1" s="1"/>
  <c r="Q1081" i="1" s="1"/>
  <c r="P1084" i="1"/>
  <c r="P1083" i="1" s="1"/>
  <c r="P1082" i="1" s="1"/>
  <c r="P1081" i="1" s="1"/>
  <c r="O1084" i="1"/>
  <c r="O1083" i="1" s="1"/>
  <c r="O1082" i="1" s="1"/>
  <c r="O1081" i="1" s="1"/>
  <c r="R1083" i="1"/>
  <c r="R1082" i="1" s="1"/>
  <c r="R1081" i="1" s="1"/>
  <c r="R1067" i="1"/>
  <c r="Q1067" i="1"/>
  <c r="Q1066" i="1" s="1"/>
  <c r="P1067" i="1"/>
  <c r="P1066" i="1" s="1"/>
  <c r="O1067" i="1"/>
  <c r="O1066" i="1" s="1"/>
  <c r="R1066" i="1"/>
  <c r="R1064" i="1"/>
  <c r="R1063" i="1" s="1"/>
  <c r="Q1064" i="1"/>
  <c r="Q1063" i="1" s="1"/>
  <c r="P1064" i="1"/>
  <c r="P1063" i="1" s="1"/>
  <c r="O1064" i="1"/>
  <c r="O1063" i="1" s="1"/>
  <c r="R1061" i="1"/>
  <c r="Q1061" i="1"/>
  <c r="Q1060" i="1" s="1"/>
  <c r="P1061" i="1"/>
  <c r="P1060" i="1" s="1"/>
  <c r="O1061" i="1"/>
  <c r="O1060" i="1" s="1"/>
  <c r="R1060" i="1"/>
  <c r="R1058" i="1"/>
  <c r="R1057" i="1" s="1"/>
  <c r="Q1058" i="1"/>
  <c r="Q1057" i="1" s="1"/>
  <c r="P1058" i="1"/>
  <c r="P1057" i="1" s="1"/>
  <c r="O1058" i="1"/>
  <c r="O1057" i="1" s="1"/>
  <c r="R1055" i="1"/>
  <c r="Q1055" i="1"/>
  <c r="Q1054" i="1" s="1"/>
  <c r="Q1053" i="1" s="1"/>
  <c r="P1055" i="1"/>
  <c r="P1054" i="1" s="1"/>
  <c r="P1053" i="1" s="1"/>
  <c r="O1055" i="1"/>
  <c r="O1054" i="1" s="1"/>
  <c r="O1053" i="1" s="1"/>
  <c r="R1054" i="1"/>
  <c r="R1053" i="1" s="1"/>
  <c r="R1051" i="1"/>
  <c r="Q1051" i="1"/>
  <c r="Q1050" i="1" s="1"/>
  <c r="Q1049" i="1" s="1"/>
  <c r="P1051" i="1"/>
  <c r="P1050" i="1" s="1"/>
  <c r="P1049" i="1" s="1"/>
  <c r="O1051" i="1"/>
  <c r="O1050" i="1" s="1"/>
  <c r="O1049" i="1" s="1"/>
  <c r="R1050" i="1"/>
  <c r="R1049" i="1" s="1"/>
  <c r="R1035" i="1"/>
  <c r="Q1035" i="1"/>
  <c r="Q1034" i="1" s="1"/>
  <c r="Q1033" i="1" s="1"/>
  <c r="Q1032" i="1" s="1"/>
  <c r="Q1031" i="1" s="1"/>
  <c r="P1035" i="1"/>
  <c r="P1034" i="1" s="1"/>
  <c r="P1033" i="1" s="1"/>
  <c r="P1032" i="1" s="1"/>
  <c r="P1031" i="1" s="1"/>
  <c r="O1035" i="1"/>
  <c r="O1034" i="1" s="1"/>
  <c r="O1033" i="1" s="1"/>
  <c r="O1032" i="1" s="1"/>
  <c r="O1031" i="1" s="1"/>
  <c r="R1034" i="1"/>
  <c r="R1033" i="1" s="1"/>
  <c r="R1032" i="1" s="1"/>
  <c r="R1031" i="1" s="1"/>
  <c r="R1026" i="1"/>
  <c r="R1025" i="1" s="1"/>
  <c r="Q1026" i="1"/>
  <c r="Q1023" i="1" s="1"/>
  <c r="Q1022" i="1" s="1"/>
  <c r="Q1020" i="1" s="1"/>
  <c r="P1026" i="1"/>
  <c r="P1023" i="1" s="1"/>
  <c r="P1022" i="1" s="1"/>
  <c r="P1020" i="1" s="1"/>
  <c r="O1026" i="1"/>
  <c r="O1025" i="1" s="1"/>
  <c r="R1017" i="1"/>
  <c r="Q1017" i="1"/>
  <c r="Q1016" i="1" s="1"/>
  <c r="Q1015" i="1" s="1"/>
  <c r="Q1014" i="1" s="1"/>
  <c r="Q1013" i="1" s="1"/>
  <c r="P1017" i="1"/>
  <c r="P1016" i="1" s="1"/>
  <c r="P1015" i="1" s="1"/>
  <c r="P1014" i="1" s="1"/>
  <c r="P1013" i="1" s="1"/>
  <c r="O1017" i="1"/>
  <c r="O1016" i="1" s="1"/>
  <c r="O1015" i="1" s="1"/>
  <c r="O1014" i="1" s="1"/>
  <c r="O1013" i="1" s="1"/>
  <c r="R1016" i="1"/>
  <c r="R1015" i="1" s="1"/>
  <c r="R1014" i="1" s="1"/>
  <c r="R1013" i="1" s="1"/>
  <c r="R1005" i="1"/>
  <c r="R1003" i="1" s="1"/>
  <c r="R1002" i="1" s="1"/>
  <c r="Q1005" i="1"/>
  <c r="Q1004" i="1" s="1"/>
  <c r="P1005" i="1"/>
  <c r="P1004" i="1" s="1"/>
  <c r="O1005" i="1"/>
  <c r="O1003" i="1" s="1"/>
  <c r="O1002" i="1" s="1"/>
  <c r="R1004" i="1"/>
  <c r="Q1003" i="1"/>
  <c r="Q1002" i="1" s="1"/>
  <c r="R1000" i="1"/>
  <c r="R999" i="1" s="1"/>
  <c r="Q1000" i="1"/>
  <c r="Q999" i="1" s="1"/>
  <c r="P1000" i="1"/>
  <c r="P999" i="1" s="1"/>
  <c r="O1000" i="1"/>
  <c r="O999" i="1" s="1"/>
  <c r="R997" i="1"/>
  <c r="Q997" i="1"/>
  <c r="Q996" i="1" s="1"/>
  <c r="P997" i="1"/>
  <c r="P996" i="1" s="1"/>
  <c r="O997" i="1"/>
  <c r="O996" i="1" s="1"/>
  <c r="R996" i="1"/>
  <c r="R993" i="1"/>
  <c r="Q993" i="1"/>
  <c r="Q992" i="1" s="1"/>
  <c r="Q991" i="1" s="1"/>
  <c r="P993" i="1"/>
  <c r="P992" i="1" s="1"/>
  <c r="P991" i="1" s="1"/>
  <c r="O993" i="1"/>
  <c r="O992" i="1" s="1"/>
  <c r="O991" i="1" s="1"/>
  <c r="R992" i="1"/>
  <c r="R991" i="1" s="1"/>
  <c r="R977" i="1"/>
  <c r="Q977" i="1"/>
  <c r="Q976" i="1" s="1"/>
  <c r="Q975" i="1" s="1"/>
  <c r="Q974" i="1" s="1"/>
  <c r="P977" i="1"/>
  <c r="P976" i="1" s="1"/>
  <c r="P975" i="1" s="1"/>
  <c r="P974" i="1" s="1"/>
  <c r="O977" i="1"/>
  <c r="O976" i="1" s="1"/>
  <c r="O975" i="1" s="1"/>
  <c r="O974" i="1" s="1"/>
  <c r="R976" i="1"/>
  <c r="R975" i="1" s="1"/>
  <c r="R974" i="1" s="1"/>
  <c r="R955" i="1"/>
  <c r="R954" i="1" s="1"/>
  <c r="R953" i="1" s="1"/>
  <c r="Q955" i="1"/>
  <c r="Q954" i="1" s="1"/>
  <c r="Q953" i="1" s="1"/>
  <c r="P955" i="1"/>
  <c r="P954" i="1" s="1"/>
  <c r="P953" i="1" s="1"/>
  <c r="O955" i="1"/>
  <c r="O954" i="1" s="1"/>
  <c r="O953" i="1" s="1"/>
  <c r="R951" i="1"/>
  <c r="Q951" i="1"/>
  <c r="P951" i="1"/>
  <c r="O951" i="1"/>
  <c r="T949" i="1"/>
  <c r="S949" i="1"/>
  <c r="R949" i="1"/>
  <c r="Q949" i="1"/>
  <c r="P949" i="1"/>
  <c r="O949" i="1"/>
  <c r="R945" i="1"/>
  <c r="R944" i="1" s="1"/>
  <c r="R943" i="1" s="1"/>
  <c r="Q945" i="1"/>
  <c r="Q944" i="1" s="1"/>
  <c r="Q943" i="1" s="1"/>
  <c r="P945" i="1"/>
  <c r="P944" i="1" s="1"/>
  <c r="P943" i="1" s="1"/>
  <c r="O945" i="1"/>
  <c r="O944" i="1" s="1"/>
  <c r="O943" i="1" s="1"/>
  <c r="R936" i="1"/>
  <c r="R935" i="1" s="1"/>
  <c r="Q936" i="1"/>
  <c r="Q935" i="1" s="1"/>
  <c r="P936" i="1"/>
  <c r="P935" i="1" s="1"/>
  <c r="O936" i="1"/>
  <c r="O935" i="1" s="1"/>
  <c r="R933" i="1"/>
  <c r="Q933" i="1"/>
  <c r="Q932" i="1" s="1"/>
  <c r="P933" i="1"/>
  <c r="P932" i="1" s="1"/>
  <c r="O933" i="1"/>
  <c r="O932" i="1" s="1"/>
  <c r="R932" i="1"/>
  <c r="R926" i="1"/>
  <c r="Q926" i="1"/>
  <c r="Q925" i="1" s="1"/>
  <c r="Q924" i="1" s="1"/>
  <c r="Q923" i="1" s="1"/>
  <c r="Q922" i="1" s="1"/>
  <c r="P926" i="1"/>
  <c r="P925" i="1" s="1"/>
  <c r="P924" i="1" s="1"/>
  <c r="P923" i="1" s="1"/>
  <c r="P922" i="1" s="1"/>
  <c r="O926" i="1"/>
  <c r="O925" i="1" s="1"/>
  <c r="O924" i="1" s="1"/>
  <c r="O923" i="1" s="1"/>
  <c r="O922" i="1" s="1"/>
  <c r="R925" i="1"/>
  <c r="R924" i="1" s="1"/>
  <c r="R923" i="1" s="1"/>
  <c r="R922" i="1" s="1"/>
  <c r="R919" i="1"/>
  <c r="Q919" i="1"/>
  <c r="Q918" i="1" s="1"/>
  <c r="P919" i="1"/>
  <c r="P918" i="1" s="1"/>
  <c r="O919" i="1"/>
  <c r="O918" i="1" s="1"/>
  <c r="R918" i="1"/>
  <c r="R916" i="1"/>
  <c r="R915" i="1" s="1"/>
  <c r="Q916" i="1"/>
  <c r="Q915" i="1" s="1"/>
  <c r="P916" i="1"/>
  <c r="P915" i="1" s="1"/>
  <c r="O916" i="1"/>
  <c r="O915" i="1" s="1"/>
  <c r="R913" i="1"/>
  <c r="R912" i="1" s="1"/>
  <c r="Q913" i="1"/>
  <c r="Q912" i="1" s="1"/>
  <c r="P913" i="1"/>
  <c r="P912" i="1" s="1"/>
  <c r="O913" i="1"/>
  <c r="O912" i="1" s="1"/>
  <c r="R910" i="1"/>
  <c r="R909" i="1" s="1"/>
  <c r="Q910" i="1"/>
  <c r="Q909" i="1" s="1"/>
  <c r="P910" i="1"/>
  <c r="P909" i="1" s="1"/>
  <c r="O910" i="1"/>
  <c r="O909" i="1" s="1"/>
  <c r="R907" i="1"/>
  <c r="Q907" i="1"/>
  <c r="Q906" i="1" s="1"/>
  <c r="P907" i="1"/>
  <c r="P906" i="1" s="1"/>
  <c r="O907" i="1"/>
  <c r="O906" i="1" s="1"/>
  <c r="R906" i="1"/>
  <c r="R904" i="1"/>
  <c r="R903" i="1" s="1"/>
  <c r="Q904" i="1"/>
  <c r="Q903" i="1" s="1"/>
  <c r="P904" i="1"/>
  <c r="P903" i="1" s="1"/>
  <c r="O904" i="1"/>
  <c r="O903" i="1" s="1"/>
  <c r="R901" i="1"/>
  <c r="Q901" i="1"/>
  <c r="Q900" i="1" s="1"/>
  <c r="P901" i="1"/>
  <c r="P900" i="1" s="1"/>
  <c r="O901" i="1"/>
  <c r="O900" i="1" s="1"/>
  <c r="R900" i="1"/>
  <c r="R889" i="1"/>
  <c r="R888" i="1" s="1"/>
  <c r="Q889" i="1"/>
  <c r="Q888" i="1" s="1"/>
  <c r="P889" i="1"/>
  <c r="P888" i="1" s="1"/>
  <c r="O889" i="1"/>
  <c r="O888" i="1" s="1"/>
  <c r="R886" i="1"/>
  <c r="Q886" i="1"/>
  <c r="Q885" i="1" s="1"/>
  <c r="P886" i="1"/>
  <c r="P885" i="1" s="1"/>
  <c r="O886" i="1"/>
  <c r="O885" i="1" s="1"/>
  <c r="R885" i="1"/>
  <c r="R883" i="1"/>
  <c r="R882" i="1" s="1"/>
  <c r="R881" i="1" s="1"/>
  <c r="Q883" i="1"/>
  <c r="Q882" i="1" s="1"/>
  <c r="Q881" i="1" s="1"/>
  <c r="P883" i="1"/>
  <c r="P882" i="1" s="1"/>
  <c r="P881" i="1" s="1"/>
  <c r="O883" i="1"/>
  <c r="O882" i="1" s="1"/>
  <c r="O881" i="1" s="1"/>
  <c r="R869" i="1"/>
  <c r="R868" i="1" s="1"/>
  <c r="R867" i="1" s="1"/>
  <c r="R866" i="1" s="1"/>
  <c r="R865" i="1" s="1"/>
  <c r="Q869" i="1"/>
  <c r="Q868" i="1" s="1"/>
  <c r="Q867" i="1" s="1"/>
  <c r="Q866" i="1" s="1"/>
  <c r="Q865" i="1" s="1"/>
  <c r="P869" i="1"/>
  <c r="P868" i="1" s="1"/>
  <c r="P867" i="1" s="1"/>
  <c r="P866" i="1" s="1"/>
  <c r="P865" i="1" s="1"/>
  <c r="O869" i="1"/>
  <c r="O868" i="1" s="1"/>
  <c r="O867" i="1" s="1"/>
  <c r="O866" i="1" s="1"/>
  <c r="O865" i="1" s="1"/>
  <c r="R856" i="1"/>
  <c r="R855" i="1" s="1"/>
  <c r="Q856" i="1"/>
  <c r="Q855" i="1" s="1"/>
  <c r="P856" i="1"/>
  <c r="P855" i="1" s="1"/>
  <c r="O856" i="1"/>
  <c r="O855" i="1" s="1"/>
  <c r="R853" i="1"/>
  <c r="Q853" i="1"/>
  <c r="Q852" i="1" s="1"/>
  <c r="P853" i="1"/>
  <c r="P852" i="1" s="1"/>
  <c r="O853" i="1"/>
  <c r="O852" i="1" s="1"/>
  <c r="R852" i="1"/>
  <c r="T850" i="1"/>
  <c r="T849" i="1" s="1"/>
  <c r="T848" i="1" s="1"/>
  <c r="S850" i="1"/>
  <c r="S849" i="1" s="1"/>
  <c r="S848" i="1" s="1"/>
  <c r="R850" i="1"/>
  <c r="Q850" i="1"/>
  <c r="Q849" i="1" s="1"/>
  <c r="Q848" i="1" s="1"/>
  <c r="P850" i="1"/>
  <c r="P849" i="1" s="1"/>
  <c r="P848" i="1" s="1"/>
  <c r="O850" i="1"/>
  <c r="O849" i="1" s="1"/>
  <c r="O848" i="1" s="1"/>
  <c r="R849" i="1"/>
  <c r="R848" i="1" s="1"/>
  <c r="R838" i="1"/>
  <c r="Q838" i="1"/>
  <c r="Q837" i="1" s="1"/>
  <c r="Q829" i="1" s="1"/>
  <c r="P838" i="1"/>
  <c r="P837" i="1" s="1"/>
  <c r="P829" i="1" s="1"/>
  <c r="O838" i="1"/>
  <c r="O837" i="1" s="1"/>
  <c r="O829" i="1" s="1"/>
  <c r="R837" i="1"/>
  <c r="R829" i="1" s="1"/>
  <c r="R818" i="1"/>
  <c r="Q818" i="1"/>
  <c r="Q817" i="1" s="1"/>
  <c r="Q816" i="1" s="1"/>
  <c r="Q815" i="1" s="1"/>
  <c r="P818" i="1"/>
  <c r="P817" i="1" s="1"/>
  <c r="P816" i="1" s="1"/>
  <c r="P815" i="1" s="1"/>
  <c r="O818" i="1"/>
  <c r="O817" i="1" s="1"/>
  <c r="O816" i="1" s="1"/>
  <c r="O815" i="1" s="1"/>
  <c r="R817" i="1"/>
  <c r="R816" i="1" s="1"/>
  <c r="R815" i="1" s="1"/>
  <c r="R813" i="1"/>
  <c r="R812" i="1" s="1"/>
  <c r="Q813" i="1"/>
  <c r="Q812" i="1" s="1"/>
  <c r="P813" i="1"/>
  <c r="P812" i="1" s="1"/>
  <c r="O813" i="1"/>
  <c r="O812" i="1" s="1"/>
  <c r="R810" i="1"/>
  <c r="Q810" i="1"/>
  <c r="Q809" i="1" s="1"/>
  <c r="Q808" i="1" s="1"/>
  <c r="P810" i="1"/>
  <c r="P809" i="1" s="1"/>
  <c r="O810" i="1"/>
  <c r="O809" i="1" s="1"/>
  <c r="R809" i="1"/>
  <c r="R808" i="1" s="1"/>
  <c r="R806" i="1"/>
  <c r="Q806" i="1"/>
  <c r="Q805" i="1" s="1"/>
  <c r="Q804" i="1" s="1"/>
  <c r="P806" i="1"/>
  <c r="P805" i="1" s="1"/>
  <c r="P804" i="1" s="1"/>
  <c r="O806" i="1"/>
  <c r="O805" i="1" s="1"/>
  <c r="O804" i="1" s="1"/>
  <c r="R805" i="1"/>
  <c r="R804" i="1" s="1"/>
  <c r="R797" i="1"/>
  <c r="R796" i="1" s="1"/>
  <c r="R795" i="1" s="1"/>
  <c r="Q797" i="1"/>
  <c r="Q796" i="1" s="1"/>
  <c r="Q795" i="1" s="1"/>
  <c r="P797" i="1"/>
  <c r="P796" i="1" s="1"/>
  <c r="P795" i="1" s="1"/>
  <c r="O797" i="1"/>
  <c r="O796" i="1" s="1"/>
  <c r="O795" i="1" s="1"/>
  <c r="R793" i="1"/>
  <c r="R792" i="1" s="1"/>
  <c r="Q793" i="1"/>
  <c r="Q792" i="1" s="1"/>
  <c r="P793" i="1"/>
  <c r="P792" i="1" s="1"/>
  <c r="O793" i="1"/>
  <c r="O792" i="1" s="1"/>
  <c r="R790" i="1"/>
  <c r="Q790" i="1"/>
  <c r="Q789" i="1" s="1"/>
  <c r="P790" i="1"/>
  <c r="P789" i="1" s="1"/>
  <c r="O790" i="1"/>
  <c r="O789" i="1" s="1"/>
  <c r="R789" i="1"/>
  <c r="R771" i="1"/>
  <c r="Q771" i="1"/>
  <c r="P771" i="1"/>
  <c r="O771" i="1"/>
  <c r="R767" i="1"/>
  <c r="Q767" i="1"/>
  <c r="P767" i="1"/>
  <c r="O767" i="1"/>
  <c r="R765" i="1"/>
  <c r="Q765" i="1"/>
  <c r="Q764" i="1" s="1"/>
  <c r="Q763" i="1" s="1"/>
  <c r="P765" i="1"/>
  <c r="P764" i="1" s="1"/>
  <c r="P763" i="1" s="1"/>
  <c r="O765" i="1"/>
  <c r="O764" i="1" s="1"/>
  <c r="O763" i="1" s="1"/>
  <c r="R764" i="1"/>
  <c r="R763" i="1" s="1"/>
  <c r="R761" i="1"/>
  <c r="Q761" i="1"/>
  <c r="P761" i="1"/>
  <c r="P760" i="1" s="1"/>
  <c r="P759" i="1" s="1"/>
  <c r="O761" i="1"/>
  <c r="O760" i="1" s="1"/>
  <c r="O759" i="1" s="1"/>
  <c r="R760" i="1"/>
  <c r="R759" i="1" s="1"/>
  <c r="Q760" i="1"/>
  <c r="Q759" i="1" s="1"/>
  <c r="R757" i="1"/>
  <c r="Q757" i="1"/>
  <c r="Q756" i="1" s="1"/>
  <c r="Q755" i="1" s="1"/>
  <c r="P757" i="1"/>
  <c r="P756" i="1" s="1"/>
  <c r="P755" i="1" s="1"/>
  <c r="O757" i="1"/>
  <c r="O756" i="1" s="1"/>
  <c r="O755" i="1" s="1"/>
  <c r="R756" i="1"/>
  <c r="R755" i="1" s="1"/>
  <c r="R747" i="1"/>
  <c r="Q747" i="1"/>
  <c r="Q746" i="1" s="1"/>
  <c r="Q745" i="1" s="1"/>
  <c r="P747" i="1"/>
  <c r="P746" i="1" s="1"/>
  <c r="P745" i="1" s="1"/>
  <c r="O747" i="1"/>
  <c r="O746" i="1" s="1"/>
  <c r="O745" i="1" s="1"/>
  <c r="R746" i="1"/>
  <c r="R745" i="1" s="1"/>
  <c r="R743" i="1"/>
  <c r="Q743" i="1"/>
  <c r="P743" i="1"/>
  <c r="P742" i="1" s="1"/>
  <c r="P741" i="1" s="1"/>
  <c r="O743" i="1"/>
  <c r="O742" i="1" s="1"/>
  <c r="O741" i="1" s="1"/>
  <c r="R742" i="1"/>
  <c r="R741" i="1" s="1"/>
  <c r="Q742" i="1"/>
  <c r="Q741" i="1" s="1"/>
  <c r="R720" i="1"/>
  <c r="Q720" i="1"/>
  <c r="Q719" i="1" s="1"/>
  <c r="Q718" i="1" s="1"/>
  <c r="P720" i="1"/>
  <c r="P719" i="1" s="1"/>
  <c r="P718" i="1" s="1"/>
  <c r="O720" i="1"/>
  <c r="O719" i="1" s="1"/>
  <c r="O718" i="1" s="1"/>
  <c r="R719" i="1"/>
  <c r="R718" i="1" s="1"/>
  <c r="R709" i="1"/>
  <c r="Q709" i="1"/>
  <c r="Q708" i="1" s="1"/>
  <c r="Q707" i="1" s="1"/>
  <c r="P709" i="1"/>
  <c r="P708" i="1" s="1"/>
  <c r="P707" i="1" s="1"/>
  <c r="O709" i="1"/>
  <c r="O708" i="1" s="1"/>
  <c r="O707" i="1" s="1"/>
  <c r="R708" i="1"/>
  <c r="R707" i="1" s="1"/>
  <c r="R705" i="1"/>
  <c r="Q705" i="1"/>
  <c r="P705" i="1"/>
  <c r="P704" i="1" s="1"/>
  <c r="P703" i="1" s="1"/>
  <c r="O705" i="1"/>
  <c r="O704" i="1" s="1"/>
  <c r="O703" i="1" s="1"/>
  <c r="R704" i="1"/>
  <c r="R703" i="1" s="1"/>
  <c r="Q704" i="1"/>
  <c r="Q703" i="1" s="1"/>
  <c r="R692" i="1"/>
  <c r="Q692" i="1"/>
  <c r="Q691" i="1" s="1"/>
  <c r="Q690" i="1" s="1"/>
  <c r="Q689" i="1" s="1"/>
  <c r="P692" i="1"/>
  <c r="P691" i="1" s="1"/>
  <c r="P690" i="1" s="1"/>
  <c r="P689" i="1" s="1"/>
  <c r="O692" i="1"/>
  <c r="O691" i="1" s="1"/>
  <c r="O690" i="1" s="1"/>
  <c r="O689" i="1" s="1"/>
  <c r="R691" i="1"/>
  <c r="R690" i="1" s="1"/>
  <c r="R689" i="1" s="1"/>
  <c r="R670" i="1"/>
  <c r="R669" i="1" s="1"/>
  <c r="R668" i="1" s="1"/>
  <c r="Q670" i="1"/>
  <c r="Q669" i="1" s="1"/>
  <c r="Q668" i="1" s="1"/>
  <c r="P670" i="1"/>
  <c r="P669" i="1" s="1"/>
  <c r="P668" i="1" s="1"/>
  <c r="O670" i="1"/>
  <c r="O669" i="1" s="1"/>
  <c r="O668" i="1" s="1"/>
  <c r="R666" i="1"/>
  <c r="R665" i="1" s="1"/>
  <c r="R664" i="1" s="1"/>
  <c r="Q666" i="1"/>
  <c r="Q665" i="1" s="1"/>
  <c r="Q664" i="1" s="1"/>
  <c r="P666" i="1"/>
  <c r="P665" i="1" s="1"/>
  <c r="P664" i="1" s="1"/>
  <c r="O666" i="1"/>
  <c r="O665" i="1" s="1"/>
  <c r="O664" i="1" s="1"/>
  <c r="R662" i="1"/>
  <c r="R661" i="1" s="1"/>
  <c r="R660" i="1" s="1"/>
  <c r="Q662" i="1"/>
  <c r="Q661" i="1" s="1"/>
  <c r="Q660" i="1" s="1"/>
  <c r="P662" i="1"/>
  <c r="P661" i="1" s="1"/>
  <c r="P660" i="1" s="1"/>
  <c r="O662" i="1"/>
  <c r="O661" i="1" s="1"/>
  <c r="O660" i="1" s="1"/>
  <c r="R655" i="1"/>
  <c r="R654" i="1" s="1"/>
  <c r="R653" i="1" s="1"/>
  <c r="R652" i="1" s="1"/>
  <c r="Q655" i="1"/>
  <c r="Q654" i="1" s="1"/>
  <c r="Q653" i="1" s="1"/>
  <c r="Q652" i="1" s="1"/>
  <c r="P655" i="1"/>
  <c r="P654" i="1" s="1"/>
  <c r="P653" i="1" s="1"/>
  <c r="P652" i="1" s="1"/>
  <c r="O655" i="1"/>
  <c r="O654" i="1" s="1"/>
  <c r="O653" i="1" s="1"/>
  <c r="O652" i="1" s="1"/>
  <c r="R637" i="1"/>
  <c r="Q637" i="1"/>
  <c r="Q636" i="1" s="1"/>
  <c r="Q635" i="1" s="1"/>
  <c r="P637" i="1"/>
  <c r="P636" i="1" s="1"/>
  <c r="P635" i="1" s="1"/>
  <c r="O637" i="1"/>
  <c r="O636" i="1" s="1"/>
  <c r="O635" i="1" s="1"/>
  <c r="R636" i="1"/>
  <c r="R635" i="1" s="1"/>
  <c r="R632" i="1"/>
  <c r="R631" i="1" s="1"/>
  <c r="R630" i="1" s="1"/>
  <c r="Q632" i="1"/>
  <c r="Q631" i="1" s="1"/>
  <c r="Q630" i="1" s="1"/>
  <c r="P632" i="1"/>
  <c r="P631" i="1" s="1"/>
  <c r="P630" i="1" s="1"/>
  <c r="O632" i="1"/>
  <c r="O631" i="1" s="1"/>
  <c r="O630" i="1" s="1"/>
  <c r="R627" i="1"/>
  <c r="Q627" i="1"/>
  <c r="Q626" i="1" s="1"/>
  <c r="Q625" i="1" s="1"/>
  <c r="P627" i="1"/>
  <c r="P626" i="1" s="1"/>
  <c r="P625" i="1" s="1"/>
  <c r="O627" i="1"/>
  <c r="O626" i="1" s="1"/>
  <c r="O625" i="1" s="1"/>
  <c r="R626" i="1"/>
  <c r="R625" i="1" s="1"/>
  <c r="R618" i="1"/>
  <c r="R617" i="1" s="1"/>
  <c r="R616" i="1" s="1"/>
  <c r="R615" i="1" s="1"/>
  <c r="R614" i="1" s="1"/>
  <c r="Q618" i="1"/>
  <c r="Q617" i="1" s="1"/>
  <c r="Q616" i="1" s="1"/>
  <c r="Q615" i="1" s="1"/>
  <c r="Q614" i="1" s="1"/>
  <c r="P618" i="1"/>
  <c r="P617" i="1" s="1"/>
  <c r="P616" i="1" s="1"/>
  <c r="P615" i="1" s="1"/>
  <c r="P614" i="1" s="1"/>
  <c r="O618" i="1"/>
  <c r="O617" i="1" s="1"/>
  <c r="O616" i="1" s="1"/>
  <c r="O615" i="1" s="1"/>
  <c r="O614" i="1" s="1"/>
  <c r="R605" i="1"/>
  <c r="Q605" i="1"/>
  <c r="Q604" i="1" s="1"/>
  <c r="P605" i="1"/>
  <c r="P604" i="1" s="1"/>
  <c r="O605" i="1"/>
  <c r="O604" i="1" s="1"/>
  <c r="R604" i="1"/>
  <c r="T602" i="1"/>
  <c r="T601" i="1" s="1"/>
  <c r="S602" i="1"/>
  <c r="S601" i="1" s="1"/>
  <c r="R602" i="1"/>
  <c r="R601" i="1" s="1"/>
  <c r="Q602" i="1"/>
  <c r="Q601" i="1" s="1"/>
  <c r="P602" i="1"/>
  <c r="P601" i="1" s="1"/>
  <c r="O602" i="1"/>
  <c r="O601" i="1" s="1"/>
  <c r="T599" i="1"/>
  <c r="T598" i="1" s="1"/>
  <c r="S599" i="1"/>
  <c r="S598" i="1" s="1"/>
  <c r="R599" i="1"/>
  <c r="Q599" i="1"/>
  <c r="Q598" i="1" s="1"/>
  <c r="P599" i="1"/>
  <c r="P598" i="1" s="1"/>
  <c r="O599" i="1"/>
  <c r="O598" i="1" s="1"/>
  <c r="R598" i="1"/>
  <c r="R584" i="1"/>
  <c r="Q584" i="1"/>
  <c r="Q583" i="1" s="1"/>
  <c r="P584" i="1"/>
  <c r="P583" i="1" s="1"/>
  <c r="O584" i="1"/>
  <c r="O583" i="1" s="1"/>
  <c r="R583" i="1"/>
  <c r="R580" i="1"/>
  <c r="Q580" i="1"/>
  <c r="Q579" i="1" s="1"/>
  <c r="Q578" i="1" s="1"/>
  <c r="P580" i="1"/>
  <c r="P579" i="1" s="1"/>
  <c r="P578" i="1" s="1"/>
  <c r="O580" i="1"/>
  <c r="O579" i="1" s="1"/>
  <c r="O578" i="1" s="1"/>
  <c r="R579" i="1"/>
  <c r="R578" i="1" s="1"/>
  <c r="R564" i="1"/>
  <c r="R563" i="1" s="1"/>
  <c r="Q564" i="1"/>
  <c r="Q563" i="1" s="1"/>
  <c r="P564" i="1"/>
  <c r="P563" i="1" s="1"/>
  <c r="O564" i="1"/>
  <c r="O563" i="1" s="1"/>
  <c r="R560" i="1"/>
  <c r="R559" i="1" s="1"/>
  <c r="Q560" i="1"/>
  <c r="Q559" i="1" s="1"/>
  <c r="P560" i="1"/>
  <c r="P559" i="1" s="1"/>
  <c r="O560" i="1"/>
  <c r="O559" i="1" s="1"/>
  <c r="R557" i="1"/>
  <c r="Q557" i="1"/>
  <c r="Q556" i="1" s="1"/>
  <c r="P557" i="1"/>
  <c r="P556" i="1" s="1"/>
  <c r="O557" i="1"/>
  <c r="O556" i="1" s="1"/>
  <c r="R556" i="1"/>
  <c r="R553" i="1"/>
  <c r="Q553" i="1"/>
  <c r="Q552" i="1" s="1"/>
  <c r="P553" i="1"/>
  <c r="P552" i="1" s="1"/>
  <c r="O553" i="1"/>
  <c r="O552" i="1" s="1"/>
  <c r="R552" i="1"/>
  <c r="R550" i="1"/>
  <c r="R549" i="1" s="1"/>
  <c r="Q550" i="1"/>
  <c r="Q549" i="1" s="1"/>
  <c r="P550" i="1"/>
  <c r="P549" i="1" s="1"/>
  <c r="O550" i="1"/>
  <c r="O549" i="1" s="1"/>
  <c r="R545" i="1"/>
  <c r="Q545" i="1"/>
  <c r="Q544" i="1" s="1"/>
  <c r="P545" i="1"/>
  <c r="P544" i="1" s="1"/>
  <c r="O545" i="1"/>
  <c r="O544" i="1" s="1"/>
  <c r="R544" i="1"/>
  <c r="R541" i="1"/>
  <c r="Q541" i="1"/>
  <c r="Q540" i="1" s="1"/>
  <c r="P541" i="1"/>
  <c r="P540" i="1" s="1"/>
  <c r="O541" i="1"/>
  <c r="O540" i="1" s="1"/>
  <c r="R540" i="1"/>
  <c r="R538" i="1"/>
  <c r="R537" i="1" s="1"/>
  <c r="Q538" i="1"/>
  <c r="Q537" i="1" s="1"/>
  <c r="P538" i="1"/>
  <c r="P537" i="1" s="1"/>
  <c r="O538" i="1"/>
  <c r="O537" i="1" s="1"/>
  <c r="R534" i="1"/>
  <c r="R533" i="1" s="1"/>
  <c r="Q534" i="1"/>
  <c r="Q533" i="1" s="1"/>
  <c r="P534" i="1"/>
  <c r="P533" i="1" s="1"/>
  <c r="O534" i="1"/>
  <c r="O533" i="1" s="1"/>
  <c r="R531" i="1"/>
  <c r="Q531" i="1"/>
  <c r="Q530" i="1" s="1"/>
  <c r="P531" i="1"/>
  <c r="P530" i="1" s="1"/>
  <c r="O531" i="1"/>
  <c r="O530" i="1" s="1"/>
  <c r="R530" i="1"/>
  <c r="R521" i="1"/>
  <c r="R520" i="1" s="1"/>
  <c r="R519" i="1" s="1"/>
  <c r="Q521" i="1"/>
  <c r="Q520" i="1" s="1"/>
  <c r="Q519" i="1" s="1"/>
  <c r="P521" i="1"/>
  <c r="P520" i="1" s="1"/>
  <c r="P519" i="1" s="1"/>
  <c r="O521" i="1"/>
  <c r="O520" i="1" s="1"/>
  <c r="O519" i="1" s="1"/>
  <c r="T517" i="1"/>
  <c r="T516" i="1" s="1"/>
  <c r="T515" i="1" s="1"/>
  <c r="S517" i="1"/>
  <c r="S516" i="1" s="1"/>
  <c r="S515" i="1" s="1"/>
  <c r="R517" i="1"/>
  <c r="R516" i="1" s="1"/>
  <c r="R515" i="1" s="1"/>
  <c r="Q517" i="1"/>
  <c r="Q516" i="1" s="1"/>
  <c r="Q515" i="1" s="1"/>
  <c r="P517" i="1"/>
  <c r="P516" i="1" s="1"/>
  <c r="P515" i="1" s="1"/>
  <c r="O517" i="1"/>
  <c r="O516" i="1" s="1"/>
  <c r="O515" i="1" s="1"/>
  <c r="R510" i="1"/>
  <c r="R509" i="1" s="1"/>
  <c r="R508" i="1" s="1"/>
  <c r="R507" i="1" s="1"/>
  <c r="Q510" i="1"/>
  <c r="Q509" i="1" s="1"/>
  <c r="Q508" i="1" s="1"/>
  <c r="Q507" i="1" s="1"/>
  <c r="P510" i="1"/>
  <c r="P509" i="1" s="1"/>
  <c r="P508" i="1" s="1"/>
  <c r="P507" i="1" s="1"/>
  <c r="O510" i="1"/>
  <c r="O509" i="1" s="1"/>
  <c r="O508" i="1" s="1"/>
  <c r="O507" i="1" s="1"/>
  <c r="R497" i="1"/>
  <c r="Q497" i="1"/>
  <c r="Q496" i="1" s="1"/>
  <c r="Q495" i="1" s="1"/>
  <c r="P497" i="1"/>
  <c r="P496" i="1" s="1"/>
  <c r="P495" i="1" s="1"/>
  <c r="O497" i="1"/>
  <c r="O496" i="1" s="1"/>
  <c r="O495" i="1" s="1"/>
  <c r="R496" i="1"/>
  <c r="R495" i="1" s="1"/>
  <c r="R493" i="1"/>
  <c r="Q493" i="1"/>
  <c r="Q492" i="1" s="1"/>
  <c r="Q491" i="1" s="1"/>
  <c r="P493" i="1"/>
  <c r="P492" i="1" s="1"/>
  <c r="P491" i="1" s="1"/>
  <c r="O493" i="1"/>
  <c r="O492" i="1" s="1"/>
  <c r="O491" i="1" s="1"/>
  <c r="R492" i="1"/>
  <c r="R491" i="1" s="1"/>
  <c r="R489" i="1"/>
  <c r="Q489" i="1"/>
  <c r="Q488" i="1" s="1"/>
  <c r="Q487" i="1" s="1"/>
  <c r="P489" i="1"/>
  <c r="P488" i="1" s="1"/>
  <c r="P487" i="1" s="1"/>
  <c r="O489" i="1"/>
  <c r="O488" i="1" s="1"/>
  <c r="O487" i="1" s="1"/>
  <c r="R488" i="1"/>
  <c r="R487" i="1" s="1"/>
  <c r="R465" i="1"/>
  <c r="Q465" i="1"/>
  <c r="P465" i="1"/>
  <c r="O465" i="1"/>
  <c r="R463" i="1"/>
  <c r="R462" i="1" s="1"/>
  <c r="R461" i="1" s="1"/>
  <c r="Q463" i="1"/>
  <c r="Q462" i="1" s="1"/>
  <c r="Q461" i="1" s="1"/>
  <c r="P463" i="1"/>
  <c r="P462" i="1" s="1"/>
  <c r="P461" i="1" s="1"/>
  <c r="O463" i="1"/>
  <c r="O462" i="1" s="1"/>
  <c r="O461" i="1" s="1"/>
  <c r="R459" i="1"/>
  <c r="R458" i="1" s="1"/>
  <c r="R457" i="1" s="1"/>
  <c r="Q459" i="1"/>
  <c r="Q458" i="1" s="1"/>
  <c r="Q457" i="1" s="1"/>
  <c r="P459" i="1"/>
  <c r="P458" i="1" s="1"/>
  <c r="P457" i="1" s="1"/>
  <c r="O459" i="1"/>
  <c r="O458" i="1" s="1"/>
  <c r="O457" i="1" s="1"/>
  <c r="R452" i="1"/>
  <c r="Q452" i="1"/>
  <c r="P452" i="1"/>
  <c r="O452" i="1"/>
  <c r="R450" i="1"/>
  <c r="R449" i="1" s="1"/>
  <c r="R448" i="1" s="1"/>
  <c r="R447" i="1" s="1"/>
  <c r="Q450" i="1"/>
  <c r="P450" i="1"/>
  <c r="P449" i="1" s="1"/>
  <c r="P448" i="1" s="1"/>
  <c r="P447" i="1" s="1"/>
  <c r="O450" i="1"/>
  <c r="O449" i="1" s="1"/>
  <c r="O448" i="1" s="1"/>
  <c r="O447" i="1" s="1"/>
  <c r="R445" i="1"/>
  <c r="Q445" i="1"/>
  <c r="Q444" i="1" s="1"/>
  <c r="Q443" i="1" s="1"/>
  <c r="Q442" i="1" s="1"/>
  <c r="P445" i="1"/>
  <c r="P444" i="1" s="1"/>
  <c r="P443" i="1" s="1"/>
  <c r="P442" i="1" s="1"/>
  <c r="O445" i="1"/>
  <c r="O444" i="1" s="1"/>
  <c r="O443" i="1" s="1"/>
  <c r="O442" i="1" s="1"/>
  <c r="R444" i="1"/>
  <c r="R443" i="1" s="1"/>
  <c r="R442" i="1" s="1"/>
  <c r="R440" i="1"/>
  <c r="R439" i="1" s="1"/>
  <c r="R438" i="1" s="1"/>
  <c r="R437" i="1" s="1"/>
  <c r="Q440" i="1"/>
  <c r="Q439" i="1" s="1"/>
  <c r="Q438" i="1" s="1"/>
  <c r="Q437" i="1" s="1"/>
  <c r="P440" i="1"/>
  <c r="P439" i="1" s="1"/>
  <c r="P438" i="1" s="1"/>
  <c r="P437" i="1" s="1"/>
  <c r="O440" i="1"/>
  <c r="O439" i="1" s="1"/>
  <c r="O438" i="1" s="1"/>
  <c r="O437" i="1" s="1"/>
  <c r="R427" i="1"/>
  <c r="Q427" i="1"/>
  <c r="Q426" i="1" s="1"/>
  <c r="Q425" i="1" s="1"/>
  <c r="Q424" i="1" s="1"/>
  <c r="P427" i="1"/>
  <c r="P426" i="1" s="1"/>
  <c r="P425" i="1" s="1"/>
  <c r="P424" i="1" s="1"/>
  <c r="O427" i="1"/>
  <c r="O426" i="1" s="1"/>
  <c r="O425" i="1" s="1"/>
  <c r="O424" i="1" s="1"/>
  <c r="R426" i="1"/>
  <c r="R425" i="1" s="1"/>
  <c r="R424" i="1" s="1"/>
  <c r="R419" i="1"/>
  <c r="R418" i="1" s="1"/>
  <c r="R417" i="1" s="1"/>
  <c r="R416" i="1" s="1"/>
  <c r="R415" i="1" s="1"/>
  <c r="R414" i="1" s="1"/>
  <c r="Q419" i="1"/>
  <c r="Q418" i="1" s="1"/>
  <c r="Q417" i="1" s="1"/>
  <c r="Q416" i="1" s="1"/>
  <c r="Q415" i="1" s="1"/>
  <c r="Q414" i="1" s="1"/>
  <c r="P419" i="1"/>
  <c r="P418" i="1" s="1"/>
  <c r="P417" i="1" s="1"/>
  <c r="P416" i="1" s="1"/>
  <c r="P415" i="1" s="1"/>
  <c r="P414" i="1" s="1"/>
  <c r="O419" i="1"/>
  <c r="O418" i="1" s="1"/>
  <c r="O417" i="1" s="1"/>
  <c r="O416" i="1" s="1"/>
  <c r="O415" i="1" s="1"/>
  <c r="O414" i="1" s="1"/>
  <c r="R410" i="1"/>
  <c r="Q410" i="1"/>
  <c r="P410" i="1"/>
  <c r="O410" i="1"/>
  <c r="R408" i="1"/>
  <c r="Q408" i="1"/>
  <c r="P408" i="1"/>
  <c r="O408" i="1"/>
  <c r="R406" i="1"/>
  <c r="R405" i="1" s="1"/>
  <c r="R404" i="1" s="1"/>
  <c r="Q406" i="1"/>
  <c r="P406" i="1"/>
  <c r="O406" i="1"/>
  <c r="O405" i="1" s="1"/>
  <c r="O404" i="1" s="1"/>
  <c r="R402" i="1"/>
  <c r="Q402" i="1"/>
  <c r="Q401" i="1" s="1"/>
  <c r="Q400" i="1" s="1"/>
  <c r="P402" i="1"/>
  <c r="P401" i="1" s="1"/>
  <c r="P400" i="1" s="1"/>
  <c r="O402" i="1"/>
  <c r="O401" i="1" s="1"/>
  <c r="O400" i="1" s="1"/>
  <c r="R401" i="1"/>
  <c r="R400" i="1" s="1"/>
  <c r="R387" i="1"/>
  <c r="Q387" i="1"/>
  <c r="P387" i="1"/>
  <c r="O387" i="1"/>
  <c r="R385" i="1"/>
  <c r="Q385" i="1"/>
  <c r="Q384" i="1" s="1"/>
  <c r="P385" i="1"/>
  <c r="P384" i="1" s="1"/>
  <c r="O385" i="1"/>
  <c r="O384" i="1" s="1"/>
  <c r="R382" i="1"/>
  <c r="Q382" i="1"/>
  <c r="P382" i="1"/>
  <c r="P381" i="1" s="1"/>
  <c r="O382" i="1"/>
  <c r="O381" i="1" s="1"/>
  <c r="R381" i="1"/>
  <c r="R379" i="1"/>
  <c r="R378" i="1" s="1"/>
  <c r="Q379" i="1"/>
  <c r="Q378" i="1" s="1"/>
  <c r="P379" i="1"/>
  <c r="P378" i="1" s="1"/>
  <c r="O379" i="1"/>
  <c r="O378" i="1" s="1"/>
  <c r="R374" i="1"/>
  <c r="Q374" i="1"/>
  <c r="Q373" i="1" s="1"/>
  <c r="Q372" i="1" s="1"/>
  <c r="Q371" i="1" s="1"/>
  <c r="P374" i="1"/>
  <c r="P373" i="1" s="1"/>
  <c r="P372" i="1" s="1"/>
  <c r="P371" i="1" s="1"/>
  <c r="O374" i="1"/>
  <c r="O373" i="1" s="1"/>
  <c r="O372" i="1" s="1"/>
  <c r="O371" i="1" s="1"/>
  <c r="R373" i="1"/>
  <c r="R372" i="1" s="1"/>
  <c r="R371" i="1" s="1"/>
  <c r="R368" i="1"/>
  <c r="Q368" i="1"/>
  <c r="Q367" i="1" s="1"/>
  <c r="Q366" i="1" s="1"/>
  <c r="Q365" i="1" s="1"/>
  <c r="P368" i="1"/>
  <c r="P367" i="1" s="1"/>
  <c r="P366" i="1" s="1"/>
  <c r="P365" i="1" s="1"/>
  <c r="O368" i="1"/>
  <c r="O367" i="1" s="1"/>
  <c r="O366" i="1" s="1"/>
  <c r="O365" i="1" s="1"/>
  <c r="R367" i="1"/>
  <c r="R366" i="1" s="1"/>
  <c r="R365" i="1" s="1"/>
  <c r="R361" i="1"/>
  <c r="Q361" i="1"/>
  <c r="Q360" i="1" s="1"/>
  <c r="Q359" i="1" s="1"/>
  <c r="P361" i="1"/>
  <c r="P360" i="1" s="1"/>
  <c r="P359" i="1" s="1"/>
  <c r="O361" i="1"/>
  <c r="O360" i="1" s="1"/>
  <c r="O359" i="1" s="1"/>
  <c r="R360" i="1"/>
  <c r="R359" i="1" s="1"/>
  <c r="R354" i="1"/>
  <c r="Q354" i="1"/>
  <c r="Q353" i="1" s="1"/>
  <c r="P354" i="1"/>
  <c r="P353" i="1" s="1"/>
  <c r="O354" i="1"/>
  <c r="O353" i="1" s="1"/>
  <c r="R353" i="1"/>
  <c r="R351" i="1"/>
  <c r="R350" i="1" s="1"/>
  <c r="Q351" i="1"/>
  <c r="Q350" i="1" s="1"/>
  <c r="P351" i="1"/>
  <c r="P350" i="1" s="1"/>
  <c r="O351" i="1"/>
  <c r="O350" i="1" s="1"/>
  <c r="R348" i="1"/>
  <c r="Q348" i="1"/>
  <c r="Q347" i="1" s="1"/>
  <c r="P348" i="1"/>
  <c r="P347" i="1" s="1"/>
  <c r="O348" i="1"/>
  <c r="O347" i="1" s="1"/>
  <c r="R347" i="1"/>
  <c r="R345" i="1"/>
  <c r="R344" i="1" s="1"/>
  <c r="Q345" i="1"/>
  <c r="Q344" i="1" s="1"/>
  <c r="P345" i="1"/>
  <c r="P344" i="1" s="1"/>
  <c r="O345" i="1"/>
  <c r="O344" i="1" s="1"/>
  <c r="R341" i="1"/>
  <c r="R340" i="1" s="1"/>
  <c r="R339" i="1" s="1"/>
  <c r="Q341" i="1"/>
  <c r="Q340" i="1" s="1"/>
  <c r="Q339" i="1" s="1"/>
  <c r="P341" i="1"/>
  <c r="P340" i="1" s="1"/>
  <c r="P339" i="1" s="1"/>
  <c r="O341" i="1"/>
  <c r="O340" i="1" s="1"/>
  <c r="O339" i="1" s="1"/>
  <c r="R324" i="1"/>
  <c r="R323" i="1" s="1"/>
  <c r="R322" i="1" s="1"/>
  <c r="R321" i="1" s="1"/>
  <c r="R320" i="1" s="1"/>
  <c r="Q324" i="1"/>
  <c r="Q323" i="1" s="1"/>
  <c r="Q322" i="1" s="1"/>
  <c r="Q321" i="1" s="1"/>
  <c r="Q320" i="1" s="1"/>
  <c r="P324" i="1"/>
  <c r="P323" i="1" s="1"/>
  <c r="P322" i="1" s="1"/>
  <c r="P321" i="1" s="1"/>
  <c r="P320" i="1" s="1"/>
  <c r="O324" i="1"/>
  <c r="O323" i="1" s="1"/>
  <c r="O322" i="1" s="1"/>
  <c r="O321" i="1" s="1"/>
  <c r="O320" i="1" s="1"/>
  <c r="R308" i="1"/>
  <c r="Q308" i="1"/>
  <c r="P308" i="1"/>
  <c r="O308" i="1"/>
  <c r="R306" i="1"/>
  <c r="Q306" i="1"/>
  <c r="P306" i="1"/>
  <c r="O306" i="1"/>
  <c r="R304" i="1"/>
  <c r="R303" i="1" s="1"/>
  <c r="R302" i="1" s="1"/>
  <c r="Q304" i="1"/>
  <c r="Q303" i="1" s="1"/>
  <c r="Q302" i="1" s="1"/>
  <c r="P304" i="1"/>
  <c r="P303" i="1" s="1"/>
  <c r="P302" i="1" s="1"/>
  <c r="O304" i="1"/>
  <c r="O303" i="1" s="1"/>
  <c r="O302" i="1" s="1"/>
  <c r="R300" i="1"/>
  <c r="R299" i="1" s="1"/>
  <c r="R298" i="1" s="1"/>
  <c r="Q300" i="1"/>
  <c r="Q299" i="1" s="1"/>
  <c r="Q298" i="1" s="1"/>
  <c r="P300" i="1"/>
  <c r="P299" i="1" s="1"/>
  <c r="P298" i="1" s="1"/>
  <c r="O300" i="1"/>
  <c r="O299" i="1" s="1"/>
  <c r="O298" i="1" s="1"/>
  <c r="T296" i="1"/>
  <c r="T295" i="1" s="1"/>
  <c r="S296" i="1"/>
  <c r="S295" i="1" s="1"/>
  <c r="S294" i="1" s="1"/>
  <c r="R296" i="1"/>
  <c r="R295" i="1" s="1"/>
  <c r="R294" i="1" s="1"/>
  <c r="Q296" i="1"/>
  <c r="Q295" i="1" s="1"/>
  <c r="P296" i="1"/>
  <c r="P295" i="1" s="1"/>
  <c r="O296" i="1"/>
  <c r="O295" i="1" s="1"/>
  <c r="O294" i="1" s="1"/>
  <c r="R291" i="1"/>
  <c r="R290" i="1" s="1"/>
  <c r="R289" i="1" s="1"/>
  <c r="R288" i="1" s="1"/>
  <c r="Q291" i="1"/>
  <c r="Q290" i="1" s="1"/>
  <c r="Q289" i="1" s="1"/>
  <c r="Q288" i="1" s="1"/>
  <c r="P291" i="1"/>
  <c r="P290" i="1" s="1"/>
  <c r="P289" i="1" s="1"/>
  <c r="P288" i="1" s="1"/>
  <c r="O291" i="1"/>
  <c r="O290" i="1" s="1"/>
  <c r="O289" i="1" s="1"/>
  <c r="O288" i="1" s="1"/>
  <c r="R286" i="1"/>
  <c r="Q286" i="1"/>
  <c r="Q285" i="1" s="1"/>
  <c r="Q284" i="1" s="1"/>
  <c r="Q283" i="1" s="1"/>
  <c r="P286" i="1"/>
  <c r="P285" i="1" s="1"/>
  <c r="P284" i="1" s="1"/>
  <c r="P283" i="1" s="1"/>
  <c r="O286" i="1"/>
  <c r="O285" i="1" s="1"/>
  <c r="O284" i="1" s="1"/>
  <c r="O283" i="1" s="1"/>
  <c r="R285" i="1"/>
  <c r="R284" i="1" s="1"/>
  <c r="R283" i="1" s="1"/>
  <c r="R279" i="1"/>
  <c r="Q279" i="1"/>
  <c r="Q278" i="1" s="1"/>
  <c r="Q277" i="1" s="1"/>
  <c r="Q276" i="1" s="1"/>
  <c r="Q275" i="1" s="1"/>
  <c r="P279" i="1"/>
  <c r="P278" i="1" s="1"/>
  <c r="P277" i="1" s="1"/>
  <c r="P276" i="1" s="1"/>
  <c r="P275" i="1" s="1"/>
  <c r="O279" i="1"/>
  <c r="O278" i="1" s="1"/>
  <c r="O277" i="1" s="1"/>
  <c r="O276" i="1" s="1"/>
  <c r="O275" i="1" s="1"/>
  <c r="R278" i="1"/>
  <c r="R277" i="1" s="1"/>
  <c r="R276" i="1" s="1"/>
  <c r="R275" i="1" s="1"/>
  <c r="R271" i="1"/>
  <c r="Q271" i="1"/>
  <c r="P271" i="1"/>
  <c r="O271" i="1"/>
  <c r="R269" i="1"/>
  <c r="Q269" i="1"/>
  <c r="P269" i="1"/>
  <c r="O269" i="1"/>
  <c r="R267" i="1"/>
  <c r="Q267" i="1"/>
  <c r="P267" i="1"/>
  <c r="O267" i="1"/>
  <c r="O266" i="1" s="1"/>
  <c r="O265" i="1" s="1"/>
  <c r="O264" i="1" s="1"/>
  <c r="O263" i="1" s="1"/>
  <c r="R266" i="1"/>
  <c r="R265" i="1" s="1"/>
  <c r="R264" i="1" s="1"/>
  <c r="R263" i="1" s="1"/>
  <c r="R235" i="1"/>
  <c r="R234" i="1" s="1"/>
  <c r="Q235" i="1"/>
  <c r="Q234" i="1" s="1"/>
  <c r="P235" i="1"/>
  <c r="P234" i="1" s="1"/>
  <c r="O235" i="1"/>
  <c r="O234" i="1" s="1"/>
  <c r="R232" i="1"/>
  <c r="Q232" i="1"/>
  <c r="Q231" i="1" s="1"/>
  <c r="Q230" i="1" s="1"/>
  <c r="P232" i="1"/>
  <c r="P231" i="1" s="1"/>
  <c r="P230" i="1" s="1"/>
  <c r="O232" i="1"/>
  <c r="O231" i="1" s="1"/>
  <c r="O230" i="1" s="1"/>
  <c r="O229" i="1" s="1"/>
  <c r="O228" i="1" s="1"/>
  <c r="R231" i="1"/>
  <c r="R230" i="1" s="1"/>
  <c r="R218" i="1"/>
  <c r="Q218" i="1"/>
  <c r="Q217" i="1" s="1"/>
  <c r="Q216" i="1" s="1"/>
  <c r="Q215" i="1" s="1"/>
  <c r="Q214" i="1" s="1"/>
  <c r="P218" i="1"/>
  <c r="P217" i="1" s="1"/>
  <c r="P216" i="1" s="1"/>
  <c r="P215" i="1" s="1"/>
  <c r="P214" i="1" s="1"/>
  <c r="O218" i="1"/>
  <c r="O217" i="1" s="1"/>
  <c r="O216" i="1" s="1"/>
  <c r="O215" i="1" s="1"/>
  <c r="O214" i="1" s="1"/>
  <c r="R217" i="1"/>
  <c r="R216" i="1" s="1"/>
  <c r="R215" i="1" s="1"/>
  <c r="R214" i="1" s="1"/>
  <c r="R211" i="1"/>
  <c r="Q211" i="1"/>
  <c r="Q210" i="1" s="1"/>
  <c r="Q209" i="1" s="1"/>
  <c r="Q208" i="1" s="1"/>
  <c r="Q207" i="1" s="1"/>
  <c r="P211" i="1"/>
  <c r="P210" i="1" s="1"/>
  <c r="P209" i="1" s="1"/>
  <c r="P208" i="1" s="1"/>
  <c r="P207" i="1" s="1"/>
  <c r="O211" i="1"/>
  <c r="O210" i="1" s="1"/>
  <c r="O209" i="1" s="1"/>
  <c r="O208" i="1" s="1"/>
  <c r="O207" i="1" s="1"/>
  <c r="R210" i="1"/>
  <c r="R209" i="1" s="1"/>
  <c r="R208" i="1" s="1"/>
  <c r="R207" i="1" s="1"/>
  <c r="R190" i="1"/>
  <c r="Q190" i="1"/>
  <c r="Q189" i="1" s="1"/>
  <c r="P190" i="1"/>
  <c r="P189" i="1" s="1"/>
  <c r="O190" i="1"/>
  <c r="O189" i="1" s="1"/>
  <c r="R189" i="1"/>
  <c r="R187" i="1"/>
  <c r="Q187" i="1"/>
  <c r="P187" i="1"/>
  <c r="O187" i="1"/>
  <c r="R185" i="1"/>
  <c r="R184" i="1" s="1"/>
  <c r="Q185" i="1"/>
  <c r="P185" i="1"/>
  <c r="P184" i="1" s="1"/>
  <c r="O185" i="1"/>
  <c r="O184" i="1" s="1"/>
  <c r="R176" i="1"/>
  <c r="Q176" i="1"/>
  <c r="Q175" i="1" s="1"/>
  <c r="Q174" i="1" s="1"/>
  <c r="P176" i="1"/>
  <c r="P175" i="1" s="1"/>
  <c r="P174" i="1" s="1"/>
  <c r="O176" i="1"/>
  <c r="O175" i="1" s="1"/>
  <c r="O174" i="1" s="1"/>
  <c r="R175" i="1"/>
  <c r="R174" i="1" s="1"/>
  <c r="R172" i="1"/>
  <c r="Q172" i="1"/>
  <c r="P172" i="1"/>
  <c r="O172" i="1"/>
  <c r="R171" i="1"/>
  <c r="Q171" i="1"/>
  <c r="P171" i="1"/>
  <c r="O171" i="1"/>
  <c r="R161" i="1"/>
  <c r="Q161" i="1"/>
  <c r="P161" i="1"/>
  <c r="O161" i="1"/>
  <c r="R159" i="1"/>
  <c r="Q159" i="1"/>
  <c r="P159" i="1"/>
  <c r="O159" i="1"/>
  <c r="R158" i="1"/>
  <c r="R157" i="1" s="1"/>
  <c r="R156" i="1" s="1"/>
  <c r="R155" i="1" s="1"/>
  <c r="R152" i="1"/>
  <c r="Q152" i="1"/>
  <c r="P152" i="1"/>
  <c r="O152" i="1"/>
  <c r="R151" i="1"/>
  <c r="Q151" i="1"/>
  <c r="P151" i="1"/>
  <c r="O151" i="1"/>
  <c r="R150" i="1"/>
  <c r="Q150" i="1"/>
  <c r="P150" i="1"/>
  <c r="O150" i="1"/>
  <c r="R149" i="1"/>
  <c r="Q149" i="1"/>
  <c r="P149" i="1"/>
  <c r="O149" i="1"/>
  <c r="R148" i="1"/>
  <c r="Q148" i="1"/>
  <c r="P148" i="1"/>
  <c r="O148" i="1"/>
  <c r="R145" i="1"/>
  <c r="Q145" i="1"/>
  <c r="P145" i="1"/>
  <c r="O145" i="1"/>
  <c r="R143" i="1"/>
  <c r="Q143" i="1"/>
  <c r="P143" i="1"/>
  <c r="O143" i="1"/>
  <c r="R141" i="1"/>
  <c r="Q141" i="1"/>
  <c r="P141" i="1"/>
  <c r="P140" i="1" s="1"/>
  <c r="O141" i="1"/>
  <c r="O140" i="1" s="1"/>
  <c r="R123" i="1"/>
  <c r="R122" i="1" s="1"/>
  <c r="R121" i="1" s="1"/>
  <c r="R120" i="1" s="1"/>
  <c r="R119" i="1" s="1"/>
  <c r="R118" i="1" s="1"/>
  <c r="Q123" i="1"/>
  <c r="Q122" i="1" s="1"/>
  <c r="Q121" i="1" s="1"/>
  <c r="Q120" i="1" s="1"/>
  <c r="Q119" i="1" s="1"/>
  <c r="Q118" i="1" s="1"/>
  <c r="P123" i="1"/>
  <c r="P122" i="1" s="1"/>
  <c r="P121" i="1" s="1"/>
  <c r="P120" i="1" s="1"/>
  <c r="P119" i="1" s="1"/>
  <c r="P118" i="1" s="1"/>
  <c r="O123" i="1"/>
  <c r="O122" i="1" s="1"/>
  <c r="O121" i="1" s="1"/>
  <c r="O120" i="1" s="1"/>
  <c r="O119" i="1" s="1"/>
  <c r="O118" i="1" s="1"/>
  <c r="R108" i="1"/>
  <c r="Q108" i="1"/>
  <c r="Q107" i="1" s="1"/>
  <c r="P108" i="1"/>
  <c r="P107" i="1" s="1"/>
  <c r="O108" i="1"/>
  <c r="O107" i="1" s="1"/>
  <c r="R107" i="1"/>
  <c r="R105" i="1"/>
  <c r="R104" i="1" s="1"/>
  <c r="Q105" i="1"/>
  <c r="Q104" i="1" s="1"/>
  <c r="P105" i="1"/>
  <c r="P104" i="1" s="1"/>
  <c r="O105" i="1"/>
  <c r="O104" i="1" s="1"/>
  <c r="R102" i="1"/>
  <c r="Q102" i="1"/>
  <c r="Q101" i="1" s="1"/>
  <c r="P102" i="1"/>
  <c r="P101" i="1" s="1"/>
  <c r="O102" i="1"/>
  <c r="O101" i="1" s="1"/>
  <c r="R101" i="1"/>
  <c r="R99" i="1"/>
  <c r="R98" i="1" s="1"/>
  <c r="Q99" i="1"/>
  <c r="Q98" i="1" s="1"/>
  <c r="P99" i="1"/>
  <c r="P98" i="1" s="1"/>
  <c r="O99" i="1"/>
  <c r="O98" i="1" s="1"/>
  <c r="R96" i="1"/>
  <c r="Q96" i="1"/>
  <c r="Q95" i="1" s="1"/>
  <c r="P96" i="1"/>
  <c r="P95" i="1" s="1"/>
  <c r="O96" i="1"/>
  <c r="O95" i="1" s="1"/>
  <c r="R95" i="1"/>
  <c r="R93" i="1"/>
  <c r="R92" i="1" s="1"/>
  <c r="Q93" i="1"/>
  <c r="Q92" i="1" s="1"/>
  <c r="P93" i="1"/>
  <c r="P92" i="1" s="1"/>
  <c r="O93" i="1"/>
  <c r="O92" i="1" s="1"/>
  <c r="R90" i="1"/>
  <c r="Q90" i="1"/>
  <c r="Q89" i="1" s="1"/>
  <c r="P90" i="1"/>
  <c r="P89" i="1" s="1"/>
  <c r="O90" i="1"/>
  <c r="O89" i="1" s="1"/>
  <c r="R89" i="1"/>
  <c r="R86" i="1"/>
  <c r="Q86" i="1"/>
  <c r="P86" i="1"/>
  <c r="O86" i="1"/>
  <c r="R82" i="1"/>
  <c r="Q82" i="1"/>
  <c r="P82" i="1"/>
  <c r="O82" i="1"/>
  <c r="R80" i="1"/>
  <c r="Q80" i="1"/>
  <c r="P80" i="1"/>
  <c r="O80" i="1"/>
  <c r="O79" i="1" s="1"/>
  <c r="O78" i="1" s="1"/>
  <c r="R79" i="1"/>
  <c r="R78" i="1" s="1"/>
  <c r="R73" i="1"/>
  <c r="Q73" i="1"/>
  <c r="P73" i="1"/>
  <c r="P72" i="1" s="1"/>
  <c r="P71" i="1" s="1"/>
  <c r="P70" i="1" s="1"/>
  <c r="P69" i="1" s="1"/>
  <c r="O73" i="1"/>
  <c r="O72" i="1" s="1"/>
  <c r="O71" i="1" s="1"/>
  <c r="O70" i="1" s="1"/>
  <c r="O69" i="1" s="1"/>
  <c r="R72" i="1"/>
  <c r="R71" i="1" s="1"/>
  <c r="R70" i="1" s="1"/>
  <c r="R69" i="1" s="1"/>
  <c r="Q72" i="1"/>
  <c r="Q71" i="1" s="1"/>
  <c r="Q70" i="1" s="1"/>
  <c r="Q69" i="1" s="1"/>
  <c r="R64" i="1"/>
  <c r="R63" i="1" s="1"/>
  <c r="Q64" i="1"/>
  <c r="Q63" i="1" s="1"/>
  <c r="P64" i="1"/>
  <c r="P63" i="1" s="1"/>
  <c r="O64" i="1"/>
  <c r="O63" i="1" s="1"/>
  <c r="R59" i="1"/>
  <c r="Q59" i="1"/>
  <c r="P59" i="1"/>
  <c r="O59" i="1"/>
  <c r="R57" i="1"/>
  <c r="Q57" i="1"/>
  <c r="P57" i="1"/>
  <c r="O57" i="1"/>
  <c r="R56" i="1"/>
  <c r="R52" i="1"/>
  <c r="R51" i="1" s="1"/>
  <c r="R50" i="1" s="1"/>
  <c r="R49" i="1" s="1"/>
  <c r="R48" i="1" s="1"/>
  <c r="Q52" i="1"/>
  <c r="Q51" i="1" s="1"/>
  <c r="Q50" i="1" s="1"/>
  <c r="Q49" i="1" s="1"/>
  <c r="Q48" i="1" s="1"/>
  <c r="P52" i="1"/>
  <c r="P51" i="1" s="1"/>
  <c r="P50" i="1" s="1"/>
  <c r="P49" i="1" s="1"/>
  <c r="P48" i="1" s="1"/>
  <c r="O52" i="1"/>
  <c r="O51" i="1" s="1"/>
  <c r="O50" i="1" s="1"/>
  <c r="O49" i="1" s="1"/>
  <c r="O48" i="1" s="1"/>
  <c r="R43" i="1"/>
  <c r="Q43" i="1"/>
  <c r="P43" i="1"/>
  <c r="O43" i="1"/>
  <c r="R41" i="1"/>
  <c r="Q41" i="1"/>
  <c r="P41" i="1"/>
  <c r="O41" i="1"/>
  <c r="R39" i="1"/>
  <c r="Q39" i="1"/>
  <c r="P39" i="1"/>
  <c r="O39" i="1"/>
  <c r="O38" i="1" s="1"/>
  <c r="O37" i="1" s="1"/>
  <c r="O36" i="1" s="1"/>
  <c r="O35" i="1" s="1"/>
  <c r="R38" i="1"/>
  <c r="R37" i="1" s="1"/>
  <c r="R36" i="1" s="1"/>
  <c r="R35" i="1" s="1"/>
  <c r="R31" i="1"/>
  <c r="Q31" i="1"/>
  <c r="P31" i="1"/>
  <c r="O31" i="1"/>
  <c r="R29" i="1"/>
  <c r="Q29" i="1"/>
  <c r="P29" i="1"/>
  <c r="O29" i="1"/>
  <c r="R27" i="1"/>
  <c r="Q27" i="1"/>
  <c r="P27" i="1"/>
  <c r="O27" i="1"/>
  <c r="R25" i="1"/>
  <c r="Q25" i="1"/>
  <c r="P25" i="1"/>
  <c r="P24" i="1" s="1"/>
  <c r="O25" i="1"/>
  <c r="O24" i="1" s="1"/>
  <c r="R24" i="1"/>
  <c r="Q24" i="1"/>
  <c r="R22" i="1"/>
  <c r="R21" i="1" s="1"/>
  <c r="Q22" i="1"/>
  <c r="Q21" i="1" s="1"/>
  <c r="P22" i="1"/>
  <c r="P21" i="1" s="1"/>
  <c r="O22" i="1"/>
  <c r="O21" i="1" s="1"/>
  <c r="R19" i="1"/>
  <c r="Q19" i="1"/>
  <c r="Q18" i="1" s="1"/>
  <c r="P19" i="1"/>
  <c r="P18" i="1" s="1"/>
  <c r="O19" i="1"/>
  <c r="O18" i="1" s="1"/>
  <c r="R18" i="1"/>
  <c r="N890" i="1"/>
  <c r="T890" i="1" s="1"/>
  <c r="M890" i="1"/>
  <c r="J889" i="1"/>
  <c r="J888" i="1" s="1"/>
  <c r="K889" i="1"/>
  <c r="K888" i="1" s="1"/>
  <c r="L889" i="1"/>
  <c r="L888" i="1" s="1"/>
  <c r="I889" i="1"/>
  <c r="I888" i="1" s="1"/>
  <c r="N1550" i="1"/>
  <c r="T1550" i="1" s="1"/>
  <c r="M1550" i="1"/>
  <c r="S1550" i="1" s="1"/>
  <c r="N1545" i="1"/>
  <c r="T1545" i="1" s="1"/>
  <c r="M1545" i="1"/>
  <c r="S1545" i="1" s="1"/>
  <c r="N1536" i="1"/>
  <c r="T1536" i="1" s="1"/>
  <c r="M1536" i="1"/>
  <c r="S1536" i="1" s="1"/>
  <c r="N1533" i="1"/>
  <c r="T1533" i="1" s="1"/>
  <c r="M1533" i="1"/>
  <c r="N1530" i="1"/>
  <c r="T1530" i="1" s="1"/>
  <c r="M1530" i="1"/>
  <c r="S1530" i="1" s="1"/>
  <c r="N1527" i="1"/>
  <c r="T1527" i="1" s="1"/>
  <c r="M1527" i="1"/>
  <c r="S1527" i="1" s="1"/>
  <c r="N1524" i="1"/>
  <c r="T1524" i="1" s="1"/>
  <c r="M1524" i="1"/>
  <c r="S1524" i="1" s="1"/>
  <c r="N1520" i="1"/>
  <c r="T1520" i="1" s="1"/>
  <c r="M1520" i="1"/>
  <c r="N1513" i="1"/>
  <c r="T1513" i="1" s="1"/>
  <c r="M1513" i="1"/>
  <c r="S1513" i="1" s="1"/>
  <c r="N1511" i="1"/>
  <c r="T1511" i="1" s="1"/>
  <c r="N1509" i="1"/>
  <c r="T1509" i="1" s="1"/>
  <c r="N1500" i="1"/>
  <c r="T1500" i="1" s="1"/>
  <c r="N1493" i="1"/>
  <c r="T1493" i="1" s="1"/>
  <c r="M1493" i="1"/>
  <c r="S1493" i="1" s="1"/>
  <c r="N1478" i="1"/>
  <c r="T1478" i="1" s="1"/>
  <c r="M1478" i="1"/>
  <c r="S1478" i="1" s="1"/>
  <c r="N1473" i="1"/>
  <c r="T1473" i="1" s="1"/>
  <c r="M1473" i="1"/>
  <c r="S1473" i="1" s="1"/>
  <c r="N1471" i="1"/>
  <c r="T1471" i="1" s="1"/>
  <c r="M1471" i="1"/>
  <c r="S1471" i="1" s="1"/>
  <c r="N1468" i="1"/>
  <c r="T1468" i="1" s="1"/>
  <c r="M1468" i="1"/>
  <c r="S1468" i="1" s="1"/>
  <c r="N1466" i="1"/>
  <c r="T1466" i="1" s="1"/>
  <c r="M1466" i="1"/>
  <c r="S1466" i="1" s="1"/>
  <c r="N1464" i="1"/>
  <c r="T1464" i="1" s="1"/>
  <c r="M1464" i="1"/>
  <c r="N1461" i="1"/>
  <c r="T1461" i="1" s="1"/>
  <c r="M1461" i="1"/>
  <c r="N1459" i="1"/>
  <c r="T1459" i="1" s="1"/>
  <c r="M1459" i="1"/>
  <c r="S1459" i="1" s="1"/>
  <c r="N1457" i="1"/>
  <c r="T1457" i="1" s="1"/>
  <c r="M1457" i="1"/>
  <c r="S1457" i="1" s="1"/>
  <c r="N1454" i="1"/>
  <c r="T1454" i="1" s="1"/>
  <c r="M1454" i="1"/>
  <c r="S1454" i="1" s="1"/>
  <c r="N1451" i="1"/>
  <c r="T1451" i="1" s="1"/>
  <c r="M1451" i="1"/>
  <c r="S1451" i="1" s="1"/>
  <c r="N1449" i="1"/>
  <c r="T1449" i="1" s="1"/>
  <c r="M1449" i="1"/>
  <c r="S1449" i="1" s="1"/>
  <c r="N1446" i="1"/>
  <c r="T1446" i="1" s="1"/>
  <c r="M1446" i="1"/>
  <c r="S1446" i="1" s="1"/>
  <c r="N1444" i="1"/>
  <c r="T1444" i="1" s="1"/>
  <c r="M1444" i="1"/>
  <c r="S1444" i="1" s="1"/>
  <c r="N1441" i="1"/>
  <c r="T1441" i="1" s="1"/>
  <c r="M1441" i="1"/>
  <c r="S1441" i="1" s="1"/>
  <c r="N1437" i="1"/>
  <c r="T1437" i="1" s="1"/>
  <c r="N1435" i="1"/>
  <c r="T1435" i="1" s="1"/>
  <c r="N1433" i="1"/>
  <c r="T1433" i="1" s="1"/>
  <c r="N1430" i="1"/>
  <c r="T1430" i="1" s="1"/>
  <c r="M1430" i="1"/>
  <c r="S1430" i="1" s="1"/>
  <c r="N1428" i="1"/>
  <c r="T1428" i="1" s="1"/>
  <c r="M1428" i="1"/>
  <c r="S1428" i="1" s="1"/>
  <c r="N1426" i="1"/>
  <c r="T1426" i="1" s="1"/>
  <c r="N1422" i="1"/>
  <c r="T1422" i="1" s="1"/>
  <c r="M1422" i="1"/>
  <c r="S1422" i="1" s="1"/>
  <c r="N1420" i="1"/>
  <c r="T1420" i="1" s="1"/>
  <c r="M1420" i="1"/>
  <c r="S1420" i="1" s="1"/>
  <c r="N1418" i="1"/>
  <c r="T1418" i="1" s="1"/>
  <c r="N1413" i="1"/>
  <c r="T1413" i="1" s="1"/>
  <c r="M1413" i="1"/>
  <c r="S1413" i="1" s="1"/>
  <c r="N1408" i="1"/>
  <c r="T1408" i="1" s="1"/>
  <c r="N1401" i="1"/>
  <c r="T1401" i="1" s="1"/>
  <c r="M1401" i="1"/>
  <c r="S1401" i="1" s="1"/>
  <c r="N1392" i="1"/>
  <c r="T1392" i="1" s="1"/>
  <c r="M1392" i="1"/>
  <c r="S1392" i="1" s="1"/>
  <c r="N1389" i="1"/>
  <c r="T1389" i="1" s="1"/>
  <c r="M1389" i="1"/>
  <c r="S1389" i="1" s="1"/>
  <c r="N1385" i="1"/>
  <c r="T1385" i="1" s="1"/>
  <c r="N1376" i="1"/>
  <c r="T1376" i="1" s="1"/>
  <c r="M1376" i="1"/>
  <c r="S1376" i="1" s="1"/>
  <c r="N1369" i="1"/>
  <c r="T1369" i="1" s="1"/>
  <c r="M1369" i="1"/>
  <c r="S1369" i="1" s="1"/>
  <c r="N1366" i="1"/>
  <c r="T1366" i="1" s="1"/>
  <c r="M1366" i="1"/>
  <c r="S1366" i="1" s="1"/>
  <c r="N1363" i="1"/>
  <c r="T1363" i="1" s="1"/>
  <c r="M1363" i="1"/>
  <c r="S1363" i="1" s="1"/>
  <c r="N1360" i="1"/>
  <c r="T1360" i="1" s="1"/>
  <c r="M1360" i="1"/>
  <c r="S1360" i="1" s="1"/>
  <c r="N1357" i="1"/>
  <c r="T1357" i="1" s="1"/>
  <c r="M1357" i="1"/>
  <c r="S1357" i="1" s="1"/>
  <c r="N1354" i="1"/>
  <c r="T1354" i="1" s="1"/>
  <c r="M1354" i="1"/>
  <c r="S1354" i="1" s="1"/>
  <c r="N1351" i="1"/>
  <c r="T1351" i="1" s="1"/>
  <c r="M1351" i="1"/>
  <c r="S1351" i="1" s="1"/>
  <c r="N1348" i="1"/>
  <c r="T1348" i="1" s="1"/>
  <c r="M1348" i="1"/>
  <c r="S1348" i="1" s="1"/>
  <c r="N1345" i="1"/>
  <c r="T1345" i="1" s="1"/>
  <c r="M1345" i="1"/>
  <c r="S1345" i="1" s="1"/>
  <c r="N1342" i="1"/>
  <c r="T1342" i="1" s="1"/>
  <c r="M1342" i="1"/>
  <c r="S1342" i="1" s="1"/>
  <c r="N1333" i="1"/>
  <c r="T1333" i="1" s="1"/>
  <c r="M1333" i="1"/>
  <c r="S1333" i="1" s="1"/>
  <c r="N1336" i="1"/>
  <c r="T1336" i="1" s="1"/>
  <c r="M1336" i="1"/>
  <c r="S1336" i="1" s="1"/>
  <c r="N1339" i="1"/>
  <c r="T1339" i="1" s="1"/>
  <c r="M1339" i="1"/>
  <c r="S1339" i="1" s="1"/>
  <c r="N1330" i="1"/>
  <c r="T1330" i="1" s="1"/>
  <c r="M1330" i="1"/>
  <c r="S1330" i="1" s="1"/>
  <c r="N1327" i="1"/>
  <c r="T1327" i="1" s="1"/>
  <c r="M1327" i="1"/>
  <c r="S1327" i="1" s="1"/>
  <c r="N1324" i="1"/>
  <c r="T1324" i="1" s="1"/>
  <c r="M1324" i="1"/>
  <c r="S1324" i="1" s="1"/>
  <c r="N1321" i="1"/>
  <c r="T1321" i="1" s="1"/>
  <c r="M1321" i="1"/>
  <c r="S1321" i="1" s="1"/>
  <c r="N1318" i="1"/>
  <c r="T1318" i="1" s="1"/>
  <c r="M1318" i="1"/>
  <c r="S1318" i="1" s="1"/>
  <c r="N1315" i="1"/>
  <c r="T1315" i="1" s="1"/>
  <c r="M1315" i="1"/>
  <c r="S1315" i="1" s="1"/>
  <c r="N1312" i="1"/>
  <c r="T1312" i="1" s="1"/>
  <c r="M1312" i="1"/>
  <c r="S1312" i="1" s="1"/>
  <c r="N1309" i="1"/>
  <c r="T1309" i="1" s="1"/>
  <c r="M1309" i="1"/>
  <c r="S1309" i="1" s="1"/>
  <c r="N1306" i="1"/>
  <c r="T1306" i="1" s="1"/>
  <c r="M1306" i="1"/>
  <c r="S1306" i="1" s="1"/>
  <c r="N1303" i="1"/>
  <c r="T1303" i="1" s="1"/>
  <c r="M1303" i="1"/>
  <c r="S1303" i="1" s="1"/>
  <c r="N1300" i="1"/>
  <c r="T1300" i="1" s="1"/>
  <c r="M1300" i="1"/>
  <c r="S1300" i="1" s="1"/>
  <c r="N1297" i="1"/>
  <c r="T1297" i="1" s="1"/>
  <c r="M1297" i="1"/>
  <c r="S1297" i="1" s="1"/>
  <c r="N1291" i="1"/>
  <c r="T1291" i="1" s="1"/>
  <c r="M1291" i="1"/>
  <c r="S1291" i="1" s="1"/>
  <c r="N1294" i="1"/>
  <c r="T1294" i="1" s="1"/>
  <c r="M1294" i="1"/>
  <c r="N1284" i="1"/>
  <c r="T1284" i="1" s="1"/>
  <c r="N1282" i="1"/>
  <c r="T1282" i="1" s="1"/>
  <c r="N1271" i="1"/>
  <c r="T1271" i="1" s="1"/>
  <c r="N1260" i="1"/>
  <c r="T1260" i="1" s="1"/>
  <c r="M1260" i="1"/>
  <c r="S1260" i="1" s="1"/>
  <c r="N1252" i="1"/>
  <c r="T1252" i="1" s="1"/>
  <c r="M1252" i="1"/>
  <c r="S1252" i="1" s="1"/>
  <c r="N1249" i="1"/>
  <c r="T1249" i="1" s="1"/>
  <c r="M1249" i="1"/>
  <c r="S1249" i="1" s="1"/>
  <c r="N1246" i="1"/>
  <c r="T1246" i="1" s="1"/>
  <c r="M1246" i="1"/>
  <c r="S1246" i="1" s="1"/>
  <c r="N1242" i="1"/>
  <c r="T1242" i="1" s="1"/>
  <c r="M1242" i="1"/>
  <c r="S1242" i="1" s="1"/>
  <c r="N1237" i="1"/>
  <c r="T1237" i="1" s="1"/>
  <c r="M1237" i="1"/>
  <c r="S1237" i="1" s="1"/>
  <c r="N1233" i="1"/>
  <c r="T1233" i="1" s="1"/>
  <c r="N1224" i="1"/>
  <c r="T1224" i="1" s="1"/>
  <c r="N1217" i="1"/>
  <c r="T1217" i="1" s="1"/>
  <c r="M1217" i="1"/>
  <c r="S1217" i="1" s="1"/>
  <c r="N1210" i="1"/>
  <c r="T1210" i="1" s="1"/>
  <c r="M1210" i="1"/>
  <c r="S1210" i="1" s="1"/>
  <c r="N1205" i="1"/>
  <c r="T1205" i="1" s="1"/>
  <c r="M1205" i="1"/>
  <c r="S1205" i="1" s="1"/>
  <c r="N1200" i="1"/>
  <c r="T1200" i="1" s="1"/>
  <c r="M1200" i="1"/>
  <c r="S1200" i="1" s="1"/>
  <c r="N1196" i="1"/>
  <c r="T1196" i="1" s="1"/>
  <c r="N1187" i="1"/>
  <c r="T1187" i="1" s="1"/>
  <c r="M1187" i="1"/>
  <c r="S1187" i="1" s="1"/>
  <c r="N1175" i="1"/>
  <c r="T1175" i="1" s="1"/>
  <c r="M1175" i="1"/>
  <c r="S1175" i="1" s="1"/>
  <c r="N1170" i="1"/>
  <c r="T1170" i="1" s="1"/>
  <c r="M1170" i="1"/>
  <c r="S1170" i="1" s="1"/>
  <c r="N1167" i="1"/>
  <c r="T1167" i="1" s="1"/>
  <c r="M1167" i="1"/>
  <c r="S1167" i="1" s="1"/>
  <c r="N1165" i="1"/>
  <c r="T1165" i="1" s="1"/>
  <c r="M1165" i="1"/>
  <c r="S1165" i="1" s="1"/>
  <c r="N1146" i="1"/>
  <c r="T1146" i="1" s="1"/>
  <c r="M1146" i="1"/>
  <c r="S1146" i="1" s="1"/>
  <c r="N1144" i="1"/>
  <c r="T1144" i="1" s="1"/>
  <c r="N1139" i="1"/>
  <c r="T1139" i="1" s="1"/>
  <c r="M1139" i="1"/>
  <c r="S1139" i="1" s="1"/>
  <c r="N1134" i="1"/>
  <c r="T1134" i="1" s="1"/>
  <c r="M1134" i="1"/>
  <c r="S1134" i="1" s="1"/>
  <c r="N1129" i="1"/>
  <c r="T1129" i="1" s="1"/>
  <c r="N1122" i="1"/>
  <c r="T1122" i="1" s="1"/>
  <c r="M1122" i="1"/>
  <c r="S1122" i="1" s="1"/>
  <c r="N1117" i="1"/>
  <c r="T1117" i="1" s="1"/>
  <c r="M1117" i="1"/>
  <c r="S1117" i="1" s="1"/>
  <c r="N1112" i="1"/>
  <c r="T1112" i="1" s="1"/>
  <c r="M1112" i="1"/>
  <c r="S1112" i="1" s="1"/>
  <c r="N1107" i="1"/>
  <c r="T1107" i="1" s="1"/>
  <c r="N1100" i="1"/>
  <c r="T1100" i="1" s="1"/>
  <c r="M1100" i="1"/>
  <c r="S1100" i="1" s="1"/>
  <c r="N1095" i="1"/>
  <c r="T1095" i="1" s="1"/>
  <c r="M1095" i="1"/>
  <c r="S1095" i="1" s="1"/>
  <c r="N1090" i="1"/>
  <c r="T1090" i="1" s="1"/>
  <c r="N1085" i="1"/>
  <c r="T1085" i="1" s="1"/>
  <c r="M1085" i="1"/>
  <c r="S1085" i="1" s="1"/>
  <c r="N1068" i="1"/>
  <c r="T1068" i="1" s="1"/>
  <c r="M1068" i="1"/>
  <c r="S1068" i="1" s="1"/>
  <c r="N1065" i="1"/>
  <c r="T1065" i="1" s="1"/>
  <c r="M1065" i="1"/>
  <c r="S1065" i="1" s="1"/>
  <c r="N1062" i="1"/>
  <c r="T1062" i="1" s="1"/>
  <c r="M1062" i="1"/>
  <c r="S1062" i="1" s="1"/>
  <c r="N1059" i="1"/>
  <c r="T1059" i="1" s="1"/>
  <c r="M1059" i="1"/>
  <c r="S1059" i="1" s="1"/>
  <c r="N1056" i="1"/>
  <c r="T1056" i="1" s="1"/>
  <c r="M1056" i="1"/>
  <c r="S1056" i="1" s="1"/>
  <c r="N1052" i="1"/>
  <c r="T1052" i="1" s="1"/>
  <c r="N1036" i="1"/>
  <c r="T1036" i="1" s="1"/>
  <c r="M1036" i="1"/>
  <c r="S1036" i="1" s="1"/>
  <c r="N1027" i="1"/>
  <c r="T1027" i="1" s="1"/>
  <c r="M1027" i="1"/>
  <c r="S1027" i="1" s="1"/>
  <c r="N1018" i="1"/>
  <c r="T1018" i="1" s="1"/>
  <c r="N1006" i="1"/>
  <c r="T1006" i="1" s="1"/>
  <c r="M1006" i="1"/>
  <c r="S1006" i="1" s="1"/>
  <c r="N1001" i="1"/>
  <c r="T1001" i="1" s="1"/>
  <c r="M1001" i="1"/>
  <c r="S1001" i="1" s="1"/>
  <c r="N998" i="1"/>
  <c r="T998" i="1" s="1"/>
  <c r="M998" i="1"/>
  <c r="S998" i="1" s="1"/>
  <c r="N994" i="1"/>
  <c r="T994" i="1" s="1"/>
  <c r="N978" i="1"/>
  <c r="T978" i="1" s="1"/>
  <c r="M978" i="1"/>
  <c r="S978" i="1" s="1"/>
  <c r="N956" i="1"/>
  <c r="T956" i="1" s="1"/>
  <c r="M956" i="1"/>
  <c r="S956" i="1" s="1"/>
  <c r="N952" i="1"/>
  <c r="T952" i="1" s="1"/>
  <c r="N946" i="1"/>
  <c r="T946" i="1" s="1"/>
  <c r="N937" i="1"/>
  <c r="T937" i="1" s="1"/>
  <c r="M937" i="1"/>
  <c r="S937" i="1" s="1"/>
  <c r="N934" i="1"/>
  <c r="T934" i="1" s="1"/>
  <c r="M934" i="1"/>
  <c r="S934" i="1" s="1"/>
  <c r="N927" i="1"/>
  <c r="T927" i="1" s="1"/>
  <c r="M927" i="1"/>
  <c r="S927" i="1" s="1"/>
  <c r="N920" i="1"/>
  <c r="T920" i="1" s="1"/>
  <c r="M920" i="1"/>
  <c r="S920" i="1" s="1"/>
  <c r="N917" i="1"/>
  <c r="T917" i="1" s="1"/>
  <c r="M917" i="1"/>
  <c r="S917" i="1" s="1"/>
  <c r="N914" i="1"/>
  <c r="T914" i="1" s="1"/>
  <c r="M914" i="1"/>
  <c r="S914" i="1" s="1"/>
  <c r="N911" i="1"/>
  <c r="T911" i="1" s="1"/>
  <c r="M911" i="1"/>
  <c r="S911" i="1" s="1"/>
  <c r="N908" i="1"/>
  <c r="T908" i="1" s="1"/>
  <c r="M908" i="1"/>
  <c r="S908" i="1" s="1"/>
  <c r="N905" i="1"/>
  <c r="T905" i="1" s="1"/>
  <c r="M905" i="1"/>
  <c r="S905" i="1" s="1"/>
  <c r="N902" i="1"/>
  <c r="T902" i="1" s="1"/>
  <c r="M902" i="1"/>
  <c r="S902" i="1" s="1"/>
  <c r="N887" i="1"/>
  <c r="T887" i="1" s="1"/>
  <c r="M887" i="1"/>
  <c r="S887" i="1" s="1"/>
  <c r="N884" i="1"/>
  <c r="T884" i="1" s="1"/>
  <c r="M884" i="1"/>
  <c r="S884" i="1" s="1"/>
  <c r="N870" i="1"/>
  <c r="T870" i="1" s="1"/>
  <c r="M870" i="1"/>
  <c r="S870" i="1" s="1"/>
  <c r="N857" i="1"/>
  <c r="T857" i="1" s="1"/>
  <c r="N854" i="1"/>
  <c r="T854" i="1" s="1"/>
  <c r="N839" i="1"/>
  <c r="T839" i="1" s="1"/>
  <c r="N819" i="1"/>
  <c r="T819" i="1" s="1"/>
  <c r="N814" i="1"/>
  <c r="T814" i="1" s="1"/>
  <c r="M814" i="1"/>
  <c r="S814" i="1" s="1"/>
  <c r="N811" i="1"/>
  <c r="T811" i="1" s="1"/>
  <c r="N807" i="1"/>
  <c r="T807" i="1" s="1"/>
  <c r="N798" i="1"/>
  <c r="T798" i="1" s="1"/>
  <c r="M798" i="1"/>
  <c r="S798" i="1" s="1"/>
  <c r="N794" i="1"/>
  <c r="T794" i="1" s="1"/>
  <c r="M794" i="1"/>
  <c r="S794" i="1" s="1"/>
  <c r="N791" i="1"/>
  <c r="T791" i="1" s="1"/>
  <c r="M791" i="1"/>
  <c r="S791" i="1" s="1"/>
  <c r="N772" i="1"/>
  <c r="T772" i="1" s="1"/>
  <c r="M772" i="1"/>
  <c r="S772" i="1" s="1"/>
  <c r="N768" i="1"/>
  <c r="T768" i="1" s="1"/>
  <c r="M768" i="1"/>
  <c r="S768" i="1" s="1"/>
  <c r="N766" i="1"/>
  <c r="T766" i="1" s="1"/>
  <c r="M766" i="1"/>
  <c r="S766" i="1" s="1"/>
  <c r="N762" i="1"/>
  <c r="T762" i="1" s="1"/>
  <c r="N758" i="1"/>
  <c r="T758" i="1" s="1"/>
  <c r="N748" i="1"/>
  <c r="T748" i="1" s="1"/>
  <c r="M748" i="1"/>
  <c r="S748" i="1" s="1"/>
  <c r="N744" i="1"/>
  <c r="T744" i="1" s="1"/>
  <c r="N706" i="1"/>
  <c r="T706" i="1" s="1"/>
  <c r="N710" i="1"/>
  <c r="T710" i="1" s="1"/>
  <c r="N721" i="1"/>
  <c r="T721" i="1" s="1"/>
  <c r="M721" i="1"/>
  <c r="N693" i="1"/>
  <c r="T693" i="1" s="1"/>
  <c r="M693" i="1"/>
  <c r="S693" i="1" s="1"/>
  <c r="N671" i="1"/>
  <c r="T671" i="1" s="1"/>
  <c r="M671" i="1"/>
  <c r="S671" i="1" s="1"/>
  <c r="N667" i="1"/>
  <c r="T667" i="1" s="1"/>
  <c r="N663" i="1"/>
  <c r="T663" i="1" s="1"/>
  <c r="N656" i="1"/>
  <c r="T656" i="1" s="1"/>
  <c r="M656" i="1"/>
  <c r="S656" i="1" s="1"/>
  <c r="N638" i="1"/>
  <c r="T638" i="1" s="1"/>
  <c r="N634" i="1"/>
  <c r="T634" i="1" s="1"/>
  <c r="Z634" i="1" s="1"/>
  <c r="N633" i="1"/>
  <c r="T633" i="1" s="1"/>
  <c r="Z633" i="1" s="1"/>
  <c r="N629" i="1"/>
  <c r="T629" i="1" s="1"/>
  <c r="Z629" i="1" s="1"/>
  <c r="N628" i="1"/>
  <c r="T628" i="1" s="1"/>
  <c r="Z628" i="1" s="1"/>
  <c r="N619" i="1"/>
  <c r="T619" i="1" s="1"/>
  <c r="N607" i="1"/>
  <c r="T607" i="1" s="1"/>
  <c r="Z607" i="1" s="1"/>
  <c r="M607" i="1"/>
  <c r="S607" i="1" s="1"/>
  <c r="Y607" i="1" s="1"/>
  <c r="N606" i="1"/>
  <c r="T606" i="1" s="1"/>
  <c r="Z606" i="1" s="1"/>
  <c r="M606" i="1"/>
  <c r="S606" i="1" s="1"/>
  <c r="N586" i="1"/>
  <c r="T586" i="1" s="1"/>
  <c r="Z586" i="1" s="1"/>
  <c r="M586" i="1"/>
  <c r="S586" i="1" s="1"/>
  <c r="Y586" i="1" s="1"/>
  <c r="N585" i="1"/>
  <c r="T585" i="1" s="1"/>
  <c r="Z585" i="1" s="1"/>
  <c r="M585" i="1"/>
  <c r="S585" i="1" s="1"/>
  <c r="N582" i="1"/>
  <c r="T582" i="1" s="1"/>
  <c r="Z582" i="1" s="1"/>
  <c r="M582" i="1"/>
  <c r="S582" i="1" s="1"/>
  <c r="Y582" i="1" s="1"/>
  <c r="N581" i="1"/>
  <c r="T581" i="1" s="1"/>
  <c r="Z581" i="1" s="1"/>
  <c r="M581" i="1"/>
  <c r="S581" i="1" s="1"/>
  <c r="N566" i="1"/>
  <c r="T566" i="1" s="1"/>
  <c r="Z566" i="1" s="1"/>
  <c r="M566" i="1"/>
  <c r="S566" i="1" s="1"/>
  <c r="Y566" i="1" s="1"/>
  <c r="N565" i="1"/>
  <c r="T565" i="1" s="1"/>
  <c r="Z565" i="1" s="1"/>
  <c r="M565" i="1"/>
  <c r="S565" i="1" s="1"/>
  <c r="N562" i="1"/>
  <c r="T562" i="1" s="1"/>
  <c r="Z562" i="1" s="1"/>
  <c r="M562" i="1"/>
  <c r="S562" i="1" s="1"/>
  <c r="Y562" i="1" s="1"/>
  <c r="N561" i="1"/>
  <c r="T561" i="1" s="1"/>
  <c r="Z561" i="1" s="1"/>
  <c r="N558" i="1"/>
  <c r="T558" i="1" s="1"/>
  <c r="M558" i="1"/>
  <c r="S558" i="1" s="1"/>
  <c r="N555" i="1"/>
  <c r="T555" i="1" s="1"/>
  <c r="Z555" i="1" s="1"/>
  <c r="M555" i="1"/>
  <c r="S555" i="1" s="1"/>
  <c r="Y555" i="1" s="1"/>
  <c r="N554" i="1"/>
  <c r="T554" i="1" s="1"/>
  <c r="Z554" i="1" s="1"/>
  <c r="M554" i="1"/>
  <c r="S554" i="1" s="1"/>
  <c r="Y554" i="1" s="1"/>
  <c r="N551" i="1"/>
  <c r="T551" i="1" s="1"/>
  <c r="M551" i="1"/>
  <c r="S551" i="1" s="1"/>
  <c r="N547" i="1"/>
  <c r="T547" i="1" s="1"/>
  <c r="Z547" i="1" s="1"/>
  <c r="N546" i="1"/>
  <c r="T546" i="1" s="1"/>
  <c r="Z546" i="1" s="1"/>
  <c r="N543" i="1"/>
  <c r="T543" i="1" s="1"/>
  <c r="Z543" i="1" s="1"/>
  <c r="N542" i="1"/>
  <c r="T542" i="1" s="1"/>
  <c r="Z542" i="1" s="1"/>
  <c r="N539" i="1"/>
  <c r="T539" i="1" s="1"/>
  <c r="N536" i="1"/>
  <c r="T536" i="1" s="1"/>
  <c r="Z536" i="1" s="1"/>
  <c r="N535" i="1"/>
  <c r="T535" i="1" s="1"/>
  <c r="Z535" i="1" s="1"/>
  <c r="N532" i="1"/>
  <c r="T532" i="1" s="1"/>
  <c r="N522" i="1"/>
  <c r="T522" i="1" s="1"/>
  <c r="M522" i="1"/>
  <c r="S522" i="1" s="1"/>
  <c r="N511" i="1"/>
  <c r="T511" i="1" s="1"/>
  <c r="M511" i="1"/>
  <c r="S511" i="1" s="1"/>
  <c r="N498" i="1"/>
  <c r="T498" i="1" s="1"/>
  <c r="M498" i="1"/>
  <c r="S498" i="1" s="1"/>
  <c r="N494" i="1"/>
  <c r="T494" i="1" s="1"/>
  <c r="N490" i="1"/>
  <c r="T490" i="1" s="1"/>
  <c r="N466" i="1"/>
  <c r="T466" i="1" s="1"/>
  <c r="M466" i="1"/>
  <c r="S466" i="1" s="1"/>
  <c r="N460" i="1"/>
  <c r="T460" i="1" s="1"/>
  <c r="N464" i="1"/>
  <c r="T464" i="1" s="1"/>
  <c r="N453" i="1"/>
  <c r="T453" i="1" s="1"/>
  <c r="M453" i="1"/>
  <c r="S453" i="1" s="1"/>
  <c r="N451" i="1"/>
  <c r="T451" i="1" s="1"/>
  <c r="M451" i="1"/>
  <c r="S451" i="1" s="1"/>
  <c r="N446" i="1"/>
  <c r="T446" i="1" s="1"/>
  <c r="M446" i="1"/>
  <c r="S446" i="1" s="1"/>
  <c r="N441" i="1"/>
  <c r="T441" i="1" s="1"/>
  <c r="M441" i="1"/>
  <c r="S441" i="1" s="1"/>
  <c r="N428" i="1"/>
  <c r="T428" i="1" s="1"/>
  <c r="M428" i="1"/>
  <c r="S428" i="1" s="1"/>
  <c r="N420" i="1"/>
  <c r="T420" i="1" s="1"/>
  <c r="M420" i="1"/>
  <c r="S420" i="1" s="1"/>
  <c r="N412" i="1"/>
  <c r="T412" i="1" s="1"/>
  <c r="M412" i="1"/>
  <c r="S412" i="1" s="1"/>
  <c r="N409" i="1"/>
  <c r="T409" i="1" s="1"/>
  <c r="M409" i="1"/>
  <c r="S409" i="1" s="1"/>
  <c r="N407" i="1"/>
  <c r="T407" i="1" s="1"/>
  <c r="N403" i="1"/>
  <c r="T403" i="1" s="1"/>
  <c r="N388" i="1"/>
  <c r="T388" i="1" s="1"/>
  <c r="N386" i="1"/>
  <c r="T386" i="1" s="1"/>
  <c r="N383" i="1"/>
  <c r="T383" i="1" s="1"/>
  <c r="H382" i="1"/>
  <c r="H381" i="1" s="1"/>
  <c r="I382" i="1"/>
  <c r="I381" i="1" s="1"/>
  <c r="J382" i="1"/>
  <c r="J381" i="1" s="1"/>
  <c r="K382" i="1"/>
  <c r="K381" i="1" s="1"/>
  <c r="L382" i="1"/>
  <c r="L381" i="1" s="1"/>
  <c r="H379" i="1"/>
  <c r="H378" i="1" s="1"/>
  <c r="I379" i="1"/>
  <c r="I378" i="1" s="1"/>
  <c r="J379" i="1"/>
  <c r="J378" i="1" s="1"/>
  <c r="K379" i="1"/>
  <c r="K378" i="1" s="1"/>
  <c r="L379" i="1"/>
  <c r="L378" i="1" s="1"/>
  <c r="H374" i="1"/>
  <c r="H373" i="1" s="1"/>
  <c r="H372" i="1" s="1"/>
  <c r="H371" i="1" s="1"/>
  <c r="I374" i="1"/>
  <c r="I373" i="1" s="1"/>
  <c r="I372" i="1" s="1"/>
  <c r="I371" i="1" s="1"/>
  <c r="J374" i="1"/>
  <c r="J373" i="1" s="1"/>
  <c r="J372" i="1" s="1"/>
  <c r="J371" i="1" s="1"/>
  <c r="K374" i="1"/>
  <c r="K373" i="1" s="1"/>
  <c r="K372" i="1" s="1"/>
  <c r="K371" i="1" s="1"/>
  <c r="L374" i="1"/>
  <c r="L373" i="1" s="1"/>
  <c r="L372" i="1" s="1"/>
  <c r="L371" i="1" s="1"/>
  <c r="N380" i="1"/>
  <c r="T380" i="1" s="1"/>
  <c r="N375" i="1"/>
  <c r="T375" i="1" s="1"/>
  <c r="M375" i="1"/>
  <c r="S375" i="1" s="1"/>
  <c r="N369" i="1"/>
  <c r="T369" i="1" s="1"/>
  <c r="M369" i="1"/>
  <c r="S369" i="1" s="1"/>
  <c r="N362" i="1"/>
  <c r="T362" i="1" s="1"/>
  <c r="M362" i="1"/>
  <c r="S362" i="1" s="1"/>
  <c r="N355" i="1"/>
  <c r="T355" i="1" s="1"/>
  <c r="M355" i="1"/>
  <c r="S355" i="1" s="1"/>
  <c r="N352" i="1"/>
  <c r="T352" i="1" s="1"/>
  <c r="M352" i="1"/>
  <c r="S352" i="1" s="1"/>
  <c r="N349" i="1"/>
  <c r="T349" i="1" s="1"/>
  <c r="M349" i="1"/>
  <c r="S349" i="1" s="1"/>
  <c r="H341" i="1"/>
  <c r="H340" i="1" s="1"/>
  <c r="H339" i="1" s="1"/>
  <c r="I341" i="1"/>
  <c r="I340" i="1" s="1"/>
  <c r="I339" i="1" s="1"/>
  <c r="J341" i="1"/>
  <c r="J340" i="1" s="1"/>
  <c r="J339" i="1" s="1"/>
  <c r="K341" i="1"/>
  <c r="K340" i="1" s="1"/>
  <c r="K339" i="1" s="1"/>
  <c r="L341" i="1"/>
  <c r="L340" i="1" s="1"/>
  <c r="L339" i="1" s="1"/>
  <c r="N346" i="1"/>
  <c r="T346" i="1" s="1"/>
  <c r="N342" i="1"/>
  <c r="T342" i="1" s="1"/>
  <c r="M342" i="1"/>
  <c r="S342" i="1" s="1"/>
  <c r="N325" i="1"/>
  <c r="T325" i="1" s="1"/>
  <c r="N310" i="1"/>
  <c r="T310" i="1" s="1"/>
  <c r="M310" i="1"/>
  <c r="S310" i="1" s="1"/>
  <c r="N307" i="1"/>
  <c r="T307" i="1" s="1"/>
  <c r="M307" i="1"/>
  <c r="S307" i="1" s="1"/>
  <c r="N305" i="1"/>
  <c r="T305" i="1" s="1"/>
  <c r="N301" i="1"/>
  <c r="T301" i="1" s="1"/>
  <c r="M301" i="1"/>
  <c r="S301" i="1" s="1"/>
  <c r="N292" i="1"/>
  <c r="T292" i="1" s="1"/>
  <c r="M292" i="1"/>
  <c r="S292" i="1" s="1"/>
  <c r="N287" i="1"/>
  <c r="T287" i="1" s="1"/>
  <c r="M287" i="1"/>
  <c r="S287" i="1" s="1"/>
  <c r="N280" i="1"/>
  <c r="T280" i="1" s="1"/>
  <c r="M280" i="1"/>
  <c r="S280" i="1" s="1"/>
  <c r="N273" i="1"/>
  <c r="T273" i="1" s="1"/>
  <c r="M273" i="1"/>
  <c r="S273" i="1" s="1"/>
  <c r="N270" i="1"/>
  <c r="T270" i="1" s="1"/>
  <c r="N268" i="1"/>
  <c r="T268" i="1" s="1"/>
  <c r="N236" i="1"/>
  <c r="T236" i="1" s="1"/>
  <c r="N233" i="1"/>
  <c r="T233" i="1" s="1"/>
  <c r="N219" i="1"/>
  <c r="T219" i="1" s="1"/>
  <c r="M219" i="1"/>
  <c r="S219" i="1" s="1"/>
  <c r="N212" i="1"/>
  <c r="T212" i="1" s="1"/>
  <c r="M212" i="1"/>
  <c r="S212" i="1" s="1"/>
  <c r="N191" i="1"/>
  <c r="T191" i="1" s="1"/>
  <c r="M191" i="1"/>
  <c r="S191" i="1" s="1"/>
  <c r="N188" i="1"/>
  <c r="T188" i="1" s="1"/>
  <c r="M188" i="1"/>
  <c r="S188" i="1" s="1"/>
  <c r="N186" i="1"/>
  <c r="T186" i="1" s="1"/>
  <c r="M186" i="1"/>
  <c r="S186" i="1" s="1"/>
  <c r="N177" i="1"/>
  <c r="T177" i="1" s="1"/>
  <c r="M177" i="1"/>
  <c r="S177" i="1" s="1"/>
  <c r="N173" i="1"/>
  <c r="T173" i="1" s="1"/>
  <c r="Z173" i="1" s="1"/>
  <c r="N163" i="1"/>
  <c r="T163" i="1" s="1"/>
  <c r="Z163" i="1" s="1"/>
  <c r="M163" i="1"/>
  <c r="S163" i="1" s="1"/>
  <c r="Y163" i="1" s="1"/>
  <c r="N162" i="1"/>
  <c r="T162" i="1" s="1"/>
  <c r="M162" i="1"/>
  <c r="S162" i="1" s="1"/>
  <c r="Y162" i="1" s="1"/>
  <c r="N160" i="1"/>
  <c r="T160" i="1" s="1"/>
  <c r="M160" i="1"/>
  <c r="S160" i="1" s="1"/>
  <c r="N153" i="1"/>
  <c r="T153" i="1" s="1"/>
  <c r="Z153" i="1" s="1"/>
  <c r="M153" i="1"/>
  <c r="S153" i="1" s="1"/>
  <c r="Y153" i="1" s="1"/>
  <c r="N146" i="1"/>
  <c r="T146" i="1" s="1"/>
  <c r="M146" i="1"/>
  <c r="S146" i="1" s="1"/>
  <c r="N144" i="1"/>
  <c r="T144" i="1" s="1"/>
  <c r="M144" i="1"/>
  <c r="S144" i="1" s="1"/>
  <c r="N142" i="1"/>
  <c r="T142" i="1" s="1"/>
  <c r="N124" i="1"/>
  <c r="T124" i="1" s="1"/>
  <c r="M124" i="1"/>
  <c r="S124" i="1" s="1"/>
  <c r="N109" i="1"/>
  <c r="T109" i="1" s="1"/>
  <c r="M109" i="1"/>
  <c r="S109" i="1" s="1"/>
  <c r="N106" i="1"/>
  <c r="T106" i="1" s="1"/>
  <c r="M106" i="1"/>
  <c r="S106" i="1" s="1"/>
  <c r="N103" i="1"/>
  <c r="T103" i="1" s="1"/>
  <c r="M103" i="1"/>
  <c r="S103" i="1" s="1"/>
  <c r="N100" i="1"/>
  <c r="T100" i="1" s="1"/>
  <c r="M100" i="1"/>
  <c r="S100" i="1" s="1"/>
  <c r="N97" i="1"/>
  <c r="T97" i="1" s="1"/>
  <c r="M97" i="1"/>
  <c r="S97" i="1" s="1"/>
  <c r="N94" i="1"/>
  <c r="T94" i="1" s="1"/>
  <c r="M94" i="1"/>
  <c r="S94" i="1" s="1"/>
  <c r="N91" i="1"/>
  <c r="T91" i="1" s="1"/>
  <c r="M91" i="1"/>
  <c r="S91" i="1" s="1"/>
  <c r="N87" i="1"/>
  <c r="T87" i="1" s="1"/>
  <c r="M87" i="1"/>
  <c r="S87" i="1" s="1"/>
  <c r="N83" i="1"/>
  <c r="T83" i="1" s="1"/>
  <c r="M83" i="1"/>
  <c r="S83" i="1" s="1"/>
  <c r="N81" i="1"/>
  <c r="T81" i="1" s="1"/>
  <c r="N74" i="1"/>
  <c r="T74" i="1" s="1"/>
  <c r="N65" i="1"/>
  <c r="T65" i="1" s="1"/>
  <c r="M65" i="1"/>
  <c r="S65" i="1" s="1"/>
  <c r="N60" i="1"/>
  <c r="T60" i="1" s="1"/>
  <c r="N58" i="1"/>
  <c r="T58" i="1" s="1"/>
  <c r="N53" i="1"/>
  <c r="T53" i="1" s="1"/>
  <c r="M53" i="1"/>
  <c r="S53" i="1" s="1"/>
  <c r="N45" i="1"/>
  <c r="T45" i="1" s="1"/>
  <c r="M45" i="1"/>
  <c r="S45" i="1" s="1"/>
  <c r="N42" i="1"/>
  <c r="T42" i="1" s="1"/>
  <c r="M42" i="1"/>
  <c r="S42" i="1" s="1"/>
  <c r="N40" i="1"/>
  <c r="T40" i="1" s="1"/>
  <c r="N33" i="1"/>
  <c r="T33" i="1" s="1"/>
  <c r="N30" i="1"/>
  <c r="T30" i="1" s="1"/>
  <c r="M30" i="1"/>
  <c r="M29" i="1" s="1"/>
  <c r="N28" i="1"/>
  <c r="T28" i="1" s="1"/>
  <c r="N26" i="1"/>
  <c r="T26" i="1" s="1"/>
  <c r="N23" i="1"/>
  <c r="T23" i="1" s="1"/>
  <c r="N20" i="1"/>
  <c r="T20" i="1" s="1"/>
  <c r="H1549" i="1"/>
  <c r="H1548" i="1" s="1"/>
  <c r="H1547" i="1" s="1"/>
  <c r="H1546" i="1" s="1"/>
  <c r="I1549" i="1"/>
  <c r="I1548" i="1" s="1"/>
  <c r="I1547" i="1" s="1"/>
  <c r="I1546" i="1" s="1"/>
  <c r="J1549" i="1"/>
  <c r="J1548" i="1" s="1"/>
  <c r="J1547" i="1" s="1"/>
  <c r="J1546" i="1" s="1"/>
  <c r="K1549" i="1"/>
  <c r="K1548" i="1" s="1"/>
  <c r="K1547" i="1" s="1"/>
  <c r="K1546" i="1" s="1"/>
  <c r="L1549" i="1"/>
  <c r="L1548" i="1" s="1"/>
  <c r="L1547" i="1" s="1"/>
  <c r="L1546" i="1" s="1"/>
  <c r="H1544" i="1"/>
  <c r="H1543" i="1" s="1"/>
  <c r="H1542" i="1" s="1"/>
  <c r="H1541" i="1" s="1"/>
  <c r="I1544" i="1"/>
  <c r="I1543" i="1" s="1"/>
  <c r="I1542" i="1" s="1"/>
  <c r="I1541" i="1" s="1"/>
  <c r="J1544" i="1"/>
  <c r="J1543" i="1" s="1"/>
  <c r="J1542" i="1" s="1"/>
  <c r="J1541" i="1" s="1"/>
  <c r="K1544" i="1"/>
  <c r="K1543" i="1" s="1"/>
  <c r="K1542" i="1" s="1"/>
  <c r="K1541" i="1" s="1"/>
  <c r="L1544" i="1"/>
  <c r="L1543" i="1" s="1"/>
  <c r="L1542" i="1" s="1"/>
  <c r="L1541" i="1" s="1"/>
  <c r="M1544" i="1"/>
  <c r="M1543" i="1" s="1"/>
  <c r="M1542" i="1" s="1"/>
  <c r="M1541" i="1" s="1"/>
  <c r="N1544" i="1"/>
  <c r="N1543" i="1" s="1"/>
  <c r="N1542" i="1" s="1"/>
  <c r="N1541" i="1" s="1"/>
  <c r="H1535" i="1"/>
  <c r="H1534" i="1" s="1"/>
  <c r="I1535" i="1"/>
  <c r="I1534" i="1" s="1"/>
  <c r="J1535" i="1"/>
  <c r="J1534" i="1" s="1"/>
  <c r="K1535" i="1"/>
  <c r="K1534" i="1" s="1"/>
  <c r="L1535" i="1"/>
  <c r="L1534" i="1" s="1"/>
  <c r="N1535" i="1"/>
  <c r="N1534" i="1" s="1"/>
  <c r="H1532" i="1"/>
  <c r="H1531" i="1" s="1"/>
  <c r="I1532" i="1"/>
  <c r="I1531" i="1" s="1"/>
  <c r="J1532" i="1"/>
  <c r="J1531" i="1" s="1"/>
  <c r="K1532" i="1"/>
  <c r="K1531" i="1" s="1"/>
  <c r="L1532" i="1"/>
  <c r="L1531" i="1" s="1"/>
  <c r="N1532" i="1"/>
  <c r="N1531" i="1" s="1"/>
  <c r="H1529" i="1"/>
  <c r="H1528" i="1" s="1"/>
  <c r="I1529" i="1"/>
  <c r="I1528" i="1" s="1"/>
  <c r="J1529" i="1"/>
  <c r="J1528" i="1" s="1"/>
  <c r="K1529" i="1"/>
  <c r="K1528" i="1" s="1"/>
  <c r="L1529" i="1"/>
  <c r="L1528" i="1" s="1"/>
  <c r="N1529" i="1"/>
  <c r="N1528" i="1" s="1"/>
  <c r="H1526" i="1"/>
  <c r="H1525" i="1" s="1"/>
  <c r="I1526" i="1"/>
  <c r="I1525" i="1" s="1"/>
  <c r="J1526" i="1"/>
  <c r="J1525" i="1" s="1"/>
  <c r="K1526" i="1"/>
  <c r="K1525" i="1" s="1"/>
  <c r="L1526" i="1"/>
  <c r="L1525" i="1" s="1"/>
  <c r="M1526" i="1"/>
  <c r="M1525" i="1" s="1"/>
  <c r="N1526" i="1"/>
  <c r="N1525" i="1" s="1"/>
  <c r="H1523" i="1"/>
  <c r="H1522" i="1" s="1"/>
  <c r="I1523" i="1"/>
  <c r="I1522" i="1" s="1"/>
  <c r="J1523" i="1"/>
  <c r="J1522" i="1" s="1"/>
  <c r="K1523" i="1"/>
  <c r="K1522" i="1" s="1"/>
  <c r="L1523" i="1"/>
  <c r="L1522" i="1" s="1"/>
  <c r="H1519" i="1"/>
  <c r="H1518" i="1" s="1"/>
  <c r="H1517" i="1" s="1"/>
  <c r="I1519" i="1"/>
  <c r="I1518" i="1" s="1"/>
  <c r="I1517" i="1" s="1"/>
  <c r="J1519" i="1"/>
  <c r="J1518" i="1" s="1"/>
  <c r="J1517" i="1" s="1"/>
  <c r="K1519" i="1"/>
  <c r="K1518" i="1" s="1"/>
  <c r="K1517" i="1" s="1"/>
  <c r="L1519" i="1"/>
  <c r="L1518" i="1" s="1"/>
  <c r="L1517" i="1" s="1"/>
  <c r="N1519" i="1"/>
  <c r="N1518" i="1" s="1"/>
  <c r="N1517" i="1" s="1"/>
  <c r="H1512" i="1"/>
  <c r="I1512" i="1"/>
  <c r="J1512" i="1"/>
  <c r="K1512" i="1"/>
  <c r="L1512" i="1"/>
  <c r="N1512" i="1"/>
  <c r="H1510" i="1"/>
  <c r="I1510" i="1"/>
  <c r="J1510" i="1"/>
  <c r="K1510" i="1"/>
  <c r="L1510" i="1"/>
  <c r="N1510" i="1"/>
  <c r="H1508" i="1"/>
  <c r="I1508" i="1"/>
  <c r="J1508" i="1"/>
  <c r="K1508" i="1"/>
  <c r="L1508" i="1"/>
  <c r="N1508" i="1"/>
  <c r="H1499" i="1"/>
  <c r="H1498" i="1" s="1"/>
  <c r="H1497" i="1" s="1"/>
  <c r="H1496" i="1" s="1"/>
  <c r="H1495" i="1" s="1"/>
  <c r="I1499" i="1"/>
  <c r="I1498" i="1" s="1"/>
  <c r="I1497" i="1" s="1"/>
  <c r="I1496" i="1" s="1"/>
  <c r="I1495" i="1" s="1"/>
  <c r="J1499" i="1"/>
  <c r="J1498" i="1" s="1"/>
  <c r="J1497" i="1" s="1"/>
  <c r="J1496" i="1" s="1"/>
  <c r="J1495" i="1" s="1"/>
  <c r="K1499" i="1"/>
  <c r="K1498" i="1" s="1"/>
  <c r="K1497" i="1" s="1"/>
  <c r="K1496" i="1" s="1"/>
  <c r="K1495" i="1" s="1"/>
  <c r="L1499" i="1"/>
  <c r="L1498" i="1" s="1"/>
  <c r="L1497" i="1" s="1"/>
  <c r="L1496" i="1" s="1"/>
  <c r="L1495" i="1" s="1"/>
  <c r="H1492" i="1"/>
  <c r="H1491" i="1" s="1"/>
  <c r="H1490" i="1" s="1"/>
  <c r="H1489" i="1" s="1"/>
  <c r="H1488" i="1" s="1"/>
  <c r="I1492" i="1"/>
  <c r="I1491" i="1" s="1"/>
  <c r="I1490" i="1" s="1"/>
  <c r="I1489" i="1" s="1"/>
  <c r="I1488" i="1" s="1"/>
  <c r="J1492" i="1"/>
  <c r="J1491" i="1" s="1"/>
  <c r="J1490" i="1" s="1"/>
  <c r="J1489" i="1" s="1"/>
  <c r="J1488" i="1" s="1"/>
  <c r="K1492" i="1"/>
  <c r="K1491" i="1" s="1"/>
  <c r="K1490" i="1" s="1"/>
  <c r="K1489" i="1" s="1"/>
  <c r="K1488" i="1" s="1"/>
  <c r="L1492" i="1"/>
  <c r="L1491" i="1" s="1"/>
  <c r="L1490" i="1" s="1"/>
  <c r="L1489" i="1" s="1"/>
  <c r="L1488" i="1" s="1"/>
  <c r="M1492" i="1"/>
  <c r="M1491" i="1" s="1"/>
  <c r="M1490" i="1" s="1"/>
  <c r="M1489" i="1" s="1"/>
  <c r="M1488" i="1" s="1"/>
  <c r="H1477" i="1"/>
  <c r="H1476" i="1" s="1"/>
  <c r="H1475" i="1" s="1"/>
  <c r="I1477" i="1"/>
  <c r="I1476" i="1" s="1"/>
  <c r="I1475" i="1" s="1"/>
  <c r="I1474" i="1" s="1"/>
  <c r="J1477" i="1"/>
  <c r="J1476" i="1" s="1"/>
  <c r="J1475" i="1" s="1"/>
  <c r="J1474" i="1" s="1"/>
  <c r="K1477" i="1"/>
  <c r="K1476" i="1" s="1"/>
  <c r="K1475" i="1" s="1"/>
  <c r="K1474" i="1" s="1"/>
  <c r="L1477" i="1"/>
  <c r="L1476" i="1" s="1"/>
  <c r="L1475" i="1" s="1"/>
  <c r="L1474" i="1" s="1"/>
  <c r="N1477" i="1"/>
  <c r="N1476" i="1" s="1"/>
  <c r="N1475" i="1" s="1"/>
  <c r="N1474" i="1" s="1"/>
  <c r="I1472" i="1"/>
  <c r="J1472" i="1"/>
  <c r="K1472" i="1"/>
  <c r="L1472" i="1"/>
  <c r="M1472" i="1"/>
  <c r="I1470" i="1"/>
  <c r="J1470" i="1"/>
  <c r="K1470" i="1"/>
  <c r="L1470" i="1"/>
  <c r="N1470" i="1"/>
  <c r="I1467" i="1"/>
  <c r="J1467" i="1"/>
  <c r="K1467" i="1"/>
  <c r="L1467" i="1"/>
  <c r="M1467" i="1"/>
  <c r="I1465" i="1"/>
  <c r="J1465" i="1"/>
  <c r="K1465" i="1"/>
  <c r="L1465" i="1"/>
  <c r="N1465" i="1"/>
  <c r="I1463" i="1"/>
  <c r="J1463" i="1"/>
  <c r="K1463" i="1"/>
  <c r="L1463" i="1"/>
  <c r="I1460" i="1"/>
  <c r="J1460" i="1"/>
  <c r="K1460" i="1"/>
  <c r="L1460" i="1"/>
  <c r="N1460" i="1"/>
  <c r="I1458" i="1"/>
  <c r="J1458" i="1"/>
  <c r="K1458" i="1"/>
  <c r="L1458" i="1"/>
  <c r="M1458" i="1"/>
  <c r="I1456" i="1"/>
  <c r="J1456" i="1"/>
  <c r="K1456" i="1"/>
  <c r="L1456" i="1"/>
  <c r="M1456" i="1"/>
  <c r="N1456" i="1"/>
  <c r="I1453" i="1"/>
  <c r="I1452" i="1" s="1"/>
  <c r="J1453" i="1"/>
  <c r="J1452" i="1" s="1"/>
  <c r="K1453" i="1"/>
  <c r="K1452" i="1" s="1"/>
  <c r="L1453" i="1"/>
  <c r="L1452" i="1" s="1"/>
  <c r="M1453" i="1"/>
  <c r="M1452" i="1" s="1"/>
  <c r="I1450" i="1"/>
  <c r="J1450" i="1"/>
  <c r="K1450" i="1"/>
  <c r="L1450" i="1"/>
  <c r="M1450" i="1"/>
  <c r="N1450" i="1"/>
  <c r="I1448" i="1"/>
  <c r="J1448" i="1"/>
  <c r="K1448" i="1"/>
  <c r="L1448" i="1"/>
  <c r="M1448" i="1"/>
  <c r="I1445" i="1"/>
  <c r="J1445" i="1"/>
  <c r="K1445" i="1"/>
  <c r="L1445" i="1"/>
  <c r="M1445" i="1"/>
  <c r="N1445" i="1"/>
  <c r="I1443" i="1"/>
  <c r="J1443" i="1"/>
  <c r="K1443" i="1"/>
  <c r="L1443" i="1"/>
  <c r="M1443" i="1"/>
  <c r="I1440" i="1"/>
  <c r="I1439" i="1" s="1"/>
  <c r="J1440" i="1"/>
  <c r="J1439" i="1" s="1"/>
  <c r="K1440" i="1"/>
  <c r="K1439" i="1" s="1"/>
  <c r="L1440" i="1"/>
  <c r="L1439" i="1" s="1"/>
  <c r="M1440" i="1"/>
  <c r="M1439" i="1" s="1"/>
  <c r="N1440" i="1"/>
  <c r="N1439" i="1" s="1"/>
  <c r="H1436" i="1"/>
  <c r="I1436" i="1"/>
  <c r="J1436" i="1"/>
  <c r="K1436" i="1"/>
  <c r="L1436" i="1"/>
  <c r="H1434" i="1"/>
  <c r="I1434" i="1"/>
  <c r="J1434" i="1"/>
  <c r="K1434" i="1"/>
  <c r="L1434" i="1"/>
  <c r="N1434" i="1"/>
  <c r="H1432" i="1"/>
  <c r="I1432" i="1"/>
  <c r="J1432" i="1"/>
  <c r="K1432" i="1"/>
  <c r="L1432" i="1"/>
  <c r="N1432" i="1"/>
  <c r="H1429" i="1"/>
  <c r="I1429" i="1"/>
  <c r="J1429" i="1"/>
  <c r="K1429" i="1"/>
  <c r="L1429" i="1"/>
  <c r="H1427" i="1"/>
  <c r="I1427" i="1"/>
  <c r="J1427" i="1"/>
  <c r="K1427" i="1"/>
  <c r="L1427" i="1"/>
  <c r="M1427" i="1"/>
  <c r="N1427" i="1"/>
  <c r="H1425" i="1"/>
  <c r="I1425" i="1"/>
  <c r="J1425" i="1"/>
  <c r="K1425" i="1"/>
  <c r="L1425" i="1"/>
  <c r="N1425" i="1"/>
  <c r="H1421" i="1"/>
  <c r="I1421" i="1"/>
  <c r="J1421" i="1"/>
  <c r="K1421" i="1"/>
  <c r="L1421" i="1"/>
  <c r="M1421" i="1"/>
  <c r="H1419" i="1"/>
  <c r="I1419" i="1"/>
  <c r="J1419" i="1"/>
  <c r="K1419" i="1"/>
  <c r="L1419" i="1"/>
  <c r="M1419" i="1"/>
  <c r="N1419" i="1"/>
  <c r="H1417" i="1"/>
  <c r="I1417" i="1"/>
  <c r="J1417" i="1"/>
  <c r="K1417" i="1"/>
  <c r="L1417" i="1"/>
  <c r="H1412" i="1"/>
  <c r="H1411" i="1" s="1"/>
  <c r="H1410" i="1" s="1"/>
  <c r="H1409" i="1" s="1"/>
  <c r="I1412" i="1"/>
  <c r="I1411" i="1" s="1"/>
  <c r="I1410" i="1" s="1"/>
  <c r="I1409" i="1" s="1"/>
  <c r="J1412" i="1"/>
  <c r="J1411" i="1" s="1"/>
  <c r="J1410" i="1" s="1"/>
  <c r="J1409" i="1" s="1"/>
  <c r="K1412" i="1"/>
  <c r="K1411" i="1" s="1"/>
  <c r="K1410" i="1" s="1"/>
  <c r="K1409" i="1" s="1"/>
  <c r="L1412" i="1"/>
  <c r="L1411" i="1" s="1"/>
  <c r="L1410" i="1" s="1"/>
  <c r="L1409" i="1" s="1"/>
  <c r="M1412" i="1"/>
  <c r="M1411" i="1" s="1"/>
  <c r="M1410" i="1" s="1"/>
  <c r="M1409" i="1" s="1"/>
  <c r="N1412" i="1"/>
  <c r="N1411" i="1" s="1"/>
  <c r="N1410" i="1" s="1"/>
  <c r="N1409" i="1" s="1"/>
  <c r="I1407" i="1"/>
  <c r="I1406" i="1" s="1"/>
  <c r="I1405" i="1" s="1"/>
  <c r="I1404" i="1" s="1"/>
  <c r="J1407" i="1"/>
  <c r="J1406" i="1" s="1"/>
  <c r="J1405" i="1" s="1"/>
  <c r="J1404" i="1" s="1"/>
  <c r="K1407" i="1"/>
  <c r="K1406" i="1" s="1"/>
  <c r="K1405" i="1" s="1"/>
  <c r="K1404" i="1" s="1"/>
  <c r="L1407" i="1"/>
  <c r="L1406" i="1" s="1"/>
  <c r="L1405" i="1" s="1"/>
  <c r="L1404" i="1" s="1"/>
  <c r="N1407" i="1"/>
  <c r="N1406" i="1" s="1"/>
  <c r="N1405" i="1" s="1"/>
  <c r="N1404" i="1" s="1"/>
  <c r="I1400" i="1"/>
  <c r="I1399" i="1" s="1"/>
  <c r="J1400" i="1"/>
  <c r="J1399" i="1" s="1"/>
  <c r="K1400" i="1"/>
  <c r="K1399" i="1" s="1"/>
  <c r="L1400" i="1"/>
  <c r="L1399" i="1" s="1"/>
  <c r="M1400" i="1"/>
  <c r="M1399" i="1" s="1"/>
  <c r="I1391" i="1"/>
  <c r="I1390" i="1" s="1"/>
  <c r="J1391" i="1"/>
  <c r="J1390" i="1" s="1"/>
  <c r="K1391" i="1"/>
  <c r="K1390" i="1" s="1"/>
  <c r="L1391" i="1"/>
  <c r="L1390" i="1" s="1"/>
  <c r="N1391" i="1"/>
  <c r="N1390" i="1" s="1"/>
  <c r="I1388" i="1"/>
  <c r="I1387" i="1" s="1"/>
  <c r="J1388" i="1"/>
  <c r="J1387" i="1" s="1"/>
  <c r="K1388" i="1"/>
  <c r="K1387" i="1" s="1"/>
  <c r="L1388" i="1"/>
  <c r="L1387" i="1" s="1"/>
  <c r="M1388" i="1"/>
  <c r="M1387" i="1" s="1"/>
  <c r="I1384" i="1"/>
  <c r="I1383" i="1" s="1"/>
  <c r="I1382" i="1" s="1"/>
  <c r="J1384" i="1"/>
  <c r="J1383" i="1" s="1"/>
  <c r="J1382" i="1" s="1"/>
  <c r="K1384" i="1"/>
  <c r="K1383" i="1" s="1"/>
  <c r="K1382" i="1" s="1"/>
  <c r="L1384" i="1"/>
  <c r="L1383" i="1" s="1"/>
  <c r="L1382" i="1" s="1"/>
  <c r="N1384" i="1"/>
  <c r="N1383" i="1" s="1"/>
  <c r="N1382" i="1" s="1"/>
  <c r="H1375" i="1"/>
  <c r="H1374" i="1" s="1"/>
  <c r="H1373" i="1" s="1"/>
  <c r="H1372" i="1" s="1"/>
  <c r="H1371" i="1" s="1"/>
  <c r="I1375" i="1"/>
  <c r="I1374" i="1" s="1"/>
  <c r="I1373" i="1" s="1"/>
  <c r="I1372" i="1" s="1"/>
  <c r="I1371" i="1" s="1"/>
  <c r="J1375" i="1"/>
  <c r="J1374" i="1" s="1"/>
  <c r="J1373" i="1" s="1"/>
  <c r="J1372" i="1" s="1"/>
  <c r="J1371" i="1" s="1"/>
  <c r="K1375" i="1"/>
  <c r="K1374" i="1" s="1"/>
  <c r="K1373" i="1" s="1"/>
  <c r="K1372" i="1" s="1"/>
  <c r="K1371" i="1" s="1"/>
  <c r="L1375" i="1"/>
  <c r="L1374" i="1" s="1"/>
  <c r="L1373" i="1" s="1"/>
  <c r="L1372" i="1" s="1"/>
  <c r="L1371" i="1" s="1"/>
  <c r="H1368" i="1"/>
  <c r="H1367" i="1" s="1"/>
  <c r="I1368" i="1"/>
  <c r="I1367" i="1" s="1"/>
  <c r="J1368" i="1"/>
  <c r="J1367" i="1" s="1"/>
  <c r="K1368" i="1"/>
  <c r="K1367" i="1" s="1"/>
  <c r="L1368" i="1"/>
  <c r="L1367" i="1" s="1"/>
  <c r="M1368" i="1"/>
  <c r="M1367" i="1" s="1"/>
  <c r="N1368" i="1"/>
  <c r="N1367" i="1" s="1"/>
  <c r="H1365" i="1"/>
  <c r="H1364" i="1" s="1"/>
  <c r="I1365" i="1"/>
  <c r="I1364" i="1" s="1"/>
  <c r="J1365" i="1"/>
  <c r="J1364" i="1" s="1"/>
  <c r="K1365" i="1"/>
  <c r="K1364" i="1" s="1"/>
  <c r="L1365" i="1"/>
  <c r="L1364" i="1" s="1"/>
  <c r="N1365" i="1"/>
  <c r="N1364" i="1" s="1"/>
  <c r="H1362" i="1"/>
  <c r="H1361" i="1" s="1"/>
  <c r="I1362" i="1"/>
  <c r="I1361" i="1" s="1"/>
  <c r="J1362" i="1"/>
  <c r="J1361" i="1" s="1"/>
  <c r="K1362" i="1"/>
  <c r="K1361" i="1" s="1"/>
  <c r="L1362" i="1"/>
  <c r="L1361" i="1" s="1"/>
  <c r="M1362" i="1"/>
  <c r="M1361" i="1" s="1"/>
  <c r="N1362" i="1"/>
  <c r="N1361" i="1" s="1"/>
  <c r="H1359" i="1"/>
  <c r="H1358" i="1" s="1"/>
  <c r="I1359" i="1"/>
  <c r="I1358" i="1" s="1"/>
  <c r="J1359" i="1"/>
  <c r="J1358" i="1" s="1"/>
  <c r="K1359" i="1"/>
  <c r="K1358" i="1" s="1"/>
  <c r="L1359" i="1"/>
  <c r="L1358" i="1" s="1"/>
  <c r="H1356" i="1"/>
  <c r="H1355" i="1" s="1"/>
  <c r="I1356" i="1"/>
  <c r="I1355" i="1" s="1"/>
  <c r="J1356" i="1"/>
  <c r="J1355" i="1" s="1"/>
  <c r="K1356" i="1"/>
  <c r="K1355" i="1" s="1"/>
  <c r="L1356" i="1"/>
  <c r="L1355" i="1" s="1"/>
  <c r="M1356" i="1"/>
  <c r="M1355" i="1" s="1"/>
  <c r="N1356" i="1"/>
  <c r="N1355" i="1" s="1"/>
  <c r="H1353" i="1"/>
  <c r="H1352" i="1" s="1"/>
  <c r="I1353" i="1"/>
  <c r="I1352" i="1" s="1"/>
  <c r="J1353" i="1"/>
  <c r="J1352" i="1" s="1"/>
  <c r="K1353" i="1"/>
  <c r="K1352" i="1" s="1"/>
  <c r="L1353" i="1"/>
  <c r="L1352" i="1" s="1"/>
  <c r="N1353" i="1"/>
  <c r="N1352" i="1" s="1"/>
  <c r="H1350" i="1"/>
  <c r="H1349" i="1" s="1"/>
  <c r="I1350" i="1"/>
  <c r="I1349" i="1" s="1"/>
  <c r="J1350" i="1"/>
  <c r="J1349" i="1" s="1"/>
  <c r="K1350" i="1"/>
  <c r="K1349" i="1" s="1"/>
  <c r="L1350" i="1"/>
  <c r="L1349" i="1" s="1"/>
  <c r="M1350" i="1"/>
  <c r="M1349" i="1" s="1"/>
  <c r="N1350" i="1"/>
  <c r="N1349" i="1" s="1"/>
  <c r="H1347" i="1"/>
  <c r="H1346" i="1" s="1"/>
  <c r="I1347" i="1"/>
  <c r="I1346" i="1" s="1"/>
  <c r="J1347" i="1"/>
  <c r="J1346" i="1" s="1"/>
  <c r="K1347" i="1"/>
  <c r="K1346" i="1" s="1"/>
  <c r="L1347" i="1"/>
  <c r="L1346" i="1" s="1"/>
  <c r="M1347" i="1"/>
  <c r="M1346" i="1" s="1"/>
  <c r="H1344" i="1"/>
  <c r="H1343" i="1" s="1"/>
  <c r="I1344" i="1"/>
  <c r="I1343" i="1" s="1"/>
  <c r="J1344" i="1"/>
  <c r="J1343" i="1" s="1"/>
  <c r="K1344" i="1"/>
  <c r="K1343" i="1" s="1"/>
  <c r="L1344" i="1"/>
  <c r="L1343" i="1" s="1"/>
  <c r="M1344" i="1"/>
  <c r="M1343" i="1" s="1"/>
  <c r="N1344" i="1"/>
  <c r="N1343" i="1" s="1"/>
  <c r="H1341" i="1"/>
  <c r="H1340" i="1" s="1"/>
  <c r="I1341" i="1"/>
  <c r="I1340" i="1" s="1"/>
  <c r="J1341" i="1"/>
  <c r="J1340" i="1" s="1"/>
  <c r="K1341" i="1"/>
  <c r="K1340" i="1" s="1"/>
  <c r="L1341" i="1"/>
  <c r="L1340" i="1" s="1"/>
  <c r="N1341" i="1"/>
  <c r="N1340" i="1" s="1"/>
  <c r="H1338" i="1"/>
  <c r="H1337" i="1" s="1"/>
  <c r="I1338" i="1"/>
  <c r="I1337" i="1" s="1"/>
  <c r="J1338" i="1"/>
  <c r="J1337" i="1" s="1"/>
  <c r="K1338" i="1"/>
  <c r="K1337" i="1" s="1"/>
  <c r="L1338" i="1"/>
  <c r="L1337" i="1" s="1"/>
  <c r="M1338" i="1"/>
  <c r="M1337" i="1" s="1"/>
  <c r="N1338" i="1"/>
  <c r="N1337" i="1" s="1"/>
  <c r="H1335" i="1"/>
  <c r="H1334" i="1" s="1"/>
  <c r="I1335" i="1"/>
  <c r="I1334" i="1" s="1"/>
  <c r="J1335" i="1"/>
  <c r="J1334" i="1" s="1"/>
  <c r="K1335" i="1"/>
  <c r="K1334" i="1" s="1"/>
  <c r="L1335" i="1"/>
  <c r="L1334" i="1" s="1"/>
  <c r="H1332" i="1"/>
  <c r="H1331" i="1" s="1"/>
  <c r="I1332" i="1"/>
  <c r="I1331" i="1" s="1"/>
  <c r="J1332" i="1"/>
  <c r="J1331" i="1" s="1"/>
  <c r="K1332" i="1"/>
  <c r="K1331" i="1" s="1"/>
  <c r="L1332" i="1"/>
  <c r="L1331" i="1" s="1"/>
  <c r="M1332" i="1"/>
  <c r="M1331" i="1" s="1"/>
  <c r="N1332" i="1"/>
  <c r="N1331" i="1" s="1"/>
  <c r="H1329" i="1"/>
  <c r="H1328" i="1" s="1"/>
  <c r="I1329" i="1"/>
  <c r="I1328" i="1" s="1"/>
  <c r="J1329" i="1"/>
  <c r="J1328" i="1" s="1"/>
  <c r="K1329" i="1"/>
  <c r="K1328" i="1" s="1"/>
  <c r="L1329" i="1"/>
  <c r="L1328" i="1" s="1"/>
  <c r="N1329" i="1"/>
  <c r="N1328" i="1" s="1"/>
  <c r="H1326" i="1"/>
  <c r="H1325" i="1" s="1"/>
  <c r="I1326" i="1"/>
  <c r="I1325" i="1" s="1"/>
  <c r="J1326" i="1"/>
  <c r="J1325" i="1" s="1"/>
  <c r="K1326" i="1"/>
  <c r="K1325" i="1" s="1"/>
  <c r="L1326" i="1"/>
  <c r="L1325" i="1" s="1"/>
  <c r="M1326" i="1"/>
  <c r="M1325" i="1" s="1"/>
  <c r="N1326" i="1"/>
  <c r="N1325" i="1" s="1"/>
  <c r="H1323" i="1"/>
  <c r="H1322" i="1" s="1"/>
  <c r="I1323" i="1"/>
  <c r="I1322" i="1" s="1"/>
  <c r="J1323" i="1"/>
  <c r="J1322" i="1" s="1"/>
  <c r="K1323" i="1"/>
  <c r="K1322" i="1" s="1"/>
  <c r="L1323" i="1"/>
  <c r="L1322" i="1" s="1"/>
  <c r="H1320" i="1"/>
  <c r="H1319" i="1" s="1"/>
  <c r="I1320" i="1"/>
  <c r="I1319" i="1" s="1"/>
  <c r="J1320" i="1"/>
  <c r="J1319" i="1" s="1"/>
  <c r="K1320" i="1"/>
  <c r="K1319" i="1" s="1"/>
  <c r="L1320" i="1"/>
  <c r="L1319" i="1" s="1"/>
  <c r="M1320" i="1"/>
  <c r="M1319" i="1" s="1"/>
  <c r="N1320" i="1"/>
  <c r="N1319" i="1" s="1"/>
  <c r="H1317" i="1"/>
  <c r="H1316" i="1" s="1"/>
  <c r="I1317" i="1"/>
  <c r="I1316" i="1" s="1"/>
  <c r="J1317" i="1"/>
  <c r="J1316" i="1" s="1"/>
  <c r="K1317" i="1"/>
  <c r="K1316" i="1" s="1"/>
  <c r="L1317" i="1"/>
  <c r="L1316" i="1" s="1"/>
  <c r="N1317" i="1"/>
  <c r="N1316" i="1" s="1"/>
  <c r="H1314" i="1"/>
  <c r="H1313" i="1" s="1"/>
  <c r="I1314" i="1"/>
  <c r="I1313" i="1" s="1"/>
  <c r="J1314" i="1"/>
  <c r="J1313" i="1" s="1"/>
  <c r="K1314" i="1"/>
  <c r="K1313" i="1" s="1"/>
  <c r="L1314" i="1"/>
  <c r="L1313" i="1" s="1"/>
  <c r="M1314" i="1"/>
  <c r="M1313" i="1" s="1"/>
  <c r="N1314" i="1"/>
  <c r="N1313" i="1" s="1"/>
  <c r="H1311" i="1"/>
  <c r="H1310" i="1" s="1"/>
  <c r="I1311" i="1"/>
  <c r="I1310" i="1" s="1"/>
  <c r="J1311" i="1"/>
  <c r="J1310" i="1" s="1"/>
  <c r="K1311" i="1"/>
  <c r="K1310" i="1" s="1"/>
  <c r="L1311" i="1"/>
  <c r="L1310" i="1" s="1"/>
  <c r="H1308" i="1"/>
  <c r="H1307" i="1" s="1"/>
  <c r="I1308" i="1"/>
  <c r="I1307" i="1" s="1"/>
  <c r="J1308" i="1"/>
  <c r="J1307" i="1" s="1"/>
  <c r="K1308" i="1"/>
  <c r="K1307" i="1" s="1"/>
  <c r="L1308" i="1"/>
  <c r="L1307" i="1" s="1"/>
  <c r="M1308" i="1"/>
  <c r="M1307" i="1" s="1"/>
  <c r="N1308" i="1"/>
  <c r="N1307" i="1" s="1"/>
  <c r="H1305" i="1"/>
  <c r="H1304" i="1" s="1"/>
  <c r="I1305" i="1"/>
  <c r="I1304" i="1" s="1"/>
  <c r="J1305" i="1"/>
  <c r="J1304" i="1" s="1"/>
  <c r="K1305" i="1"/>
  <c r="K1304" i="1" s="1"/>
  <c r="L1305" i="1"/>
  <c r="L1304" i="1" s="1"/>
  <c r="N1305" i="1"/>
  <c r="N1304" i="1" s="1"/>
  <c r="H1302" i="1"/>
  <c r="H1301" i="1" s="1"/>
  <c r="I1302" i="1"/>
  <c r="I1301" i="1" s="1"/>
  <c r="J1302" i="1"/>
  <c r="J1301" i="1" s="1"/>
  <c r="K1302" i="1"/>
  <c r="K1301" i="1" s="1"/>
  <c r="L1302" i="1"/>
  <c r="L1301" i="1" s="1"/>
  <c r="M1302" i="1"/>
  <c r="M1301" i="1" s="1"/>
  <c r="N1302" i="1"/>
  <c r="N1301" i="1" s="1"/>
  <c r="H1299" i="1"/>
  <c r="H1298" i="1" s="1"/>
  <c r="I1299" i="1"/>
  <c r="I1298" i="1" s="1"/>
  <c r="J1299" i="1"/>
  <c r="J1298" i="1" s="1"/>
  <c r="K1299" i="1"/>
  <c r="K1298" i="1" s="1"/>
  <c r="L1299" i="1"/>
  <c r="L1298" i="1" s="1"/>
  <c r="N1296" i="1"/>
  <c r="N1295" i="1" s="1"/>
  <c r="H1296" i="1"/>
  <c r="H1295" i="1" s="1"/>
  <c r="I1296" i="1"/>
  <c r="I1295" i="1" s="1"/>
  <c r="J1296" i="1"/>
  <c r="J1295" i="1" s="1"/>
  <c r="K1296" i="1"/>
  <c r="K1295" i="1" s="1"/>
  <c r="L1296" i="1"/>
  <c r="L1295" i="1" s="1"/>
  <c r="M1296" i="1"/>
  <c r="M1295" i="1" s="1"/>
  <c r="H1293" i="1"/>
  <c r="H1292" i="1" s="1"/>
  <c r="I1293" i="1"/>
  <c r="I1292" i="1" s="1"/>
  <c r="J1293" i="1"/>
  <c r="J1292" i="1" s="1"/>
  <c r="K1293" i="1"/>
  <c r="K1292" i="1" s="1"/>
  <c r="L1293" i="1"/>
  <c r="L1292" i="1" s="1"/>
  <c r="N1293" i="1"/>
  <c r="N1292" i="1" s="1"/>
  <c r="H1290" i="1"/>
  <c r="H1289" i="1" s="1"/>
  <c r="I1290" i="1"/>
  <c r="I1289" i="1" s="1"/>
  <c r="J1290" i="1"/>
  <c r="J1289" i="1" s="1"/>
  <c r="K1290" i="1"/>
  <c r="K1289" i="1" s="1"/>
  <c r="L1290" i="1"/>
  <c r="L1289" i="1" s="1"/>
  <c r="H1283" i="1"/>
  <c r="I1283" i="1"/>
  <c r="J1283" i="1"/>
  <c r="K1283" i="1"/>
  <c r="L1283" i="1"/>
  <c r="N1283" i="1"/>
  <c r="H1281" i="1"/>
  <c r="I1281" i="1"/>
  <c r="J1281" i="1"/>
  <c r="K1281" i="1"/>
  <c r="L1281" i="1"/>
  <c r="H1270" i="1"/>
  <c r="H1269" i="1" s="1"/>
  <c r="H1268" i="1" s="1"/>
  <c r="I1270" i="1"/>
  <c r="I1269" i="1" s="1"/>
  <c r="I1268" i="1" s="1"/>
  <c r="I1267" i="1" s="1"/>
  <c r="I1266" i="1" s="1"/>
  <c r="J1270" i="1"/>
  <c r="J1269" i="1" s="1"/>
  <c r="J1268" i="1" s="1"/>
  <c r="J1267" i="1" s="1"/>
  <c r="J1266" i="1" s="1"/>
  <c r="K1270" i="1"/>
  <c r="K1269" i="1" s="1"/>
  <c r="K1268" i="1" s="1"/>
  <c r="K1267" i="1" s="1"/>
  <c r="K1266" i="1" s="1"/>
  <c r="L1270" i="1"/>
  <c r="L1269" i="1" s="1"/>
  <c r="L1268" i="1" s="1"/>
  <c r="L1267" i="1" s="1"/>
  <c r="L1266" i="1" s="1"/>
  <c r="N1270" i="1"/>
  <c r="N1269" i="1" s="1"/>
  <c r="N1268" i="1" s="1"/>
  <c r="N1267" i="1" s="1"/>
  <c r="N1266" i="1" s="1"/>
  <c r="I1259" i="1"/>
  <c r="I1258" i="1" s="1"/>
  <c r="I1257" i="1" s="1"/>
  <c r="I1256" i="1" s="1"/>
  <c r="J1259" i="1"/>
  <c r="J1258" i="1" s="1"/>
  <c r="J1257" i="1" s="1"/>
  <c r="J1256" i="1" s="1"/>
  <c r="K1259" i="1"/>
  <c r="K1258" i="1" s="1"/>
  <c r="K1257" i="1" s="1"/>
  <c r="K1256" i="1" s="1"/>
  <c r="L1259" i="1"/>
  <c r="L1258" i="1" s="1"/>
  <c r="L1257" i="1" s="1"/>
  <c r="L1256" i="1" s="1"/>
  <c r="M1259" i="1"/>
  <c r="M1258" i="1" s="1"/>
  <c r="M1257" i="1" s="1"/>
  <c r="M1256" i="1" s="1"/>
  <c r="N1259" i="1"/>
  <c r="N1258" i="1" s="1"/>
  <c r="N1257" i="1" s="1"/>
  <c r="N1256" i="1" s="1"/>
  <c r="I1251" i="1"/>
  <c r="I1250" i="1" s="1"/>
  <c r="J1251" i="1"/>
  <c r="J1250" i="1" s="1"/>
  <c r="K1251" i="1"/>
  <c r="K1250" i="1" s="1"/>
  <c r="L1251" i="1"/>
  <c r="L1250" i="1" s="1"/>
  <c r="M1251" i="1"/>
  <c r="M1250" i="1" s="1"/>
  <c r="H1248" i="1"/>
  <c r="H1247" i="1" s="1"/>
  <c r="I1248" i="1"/>
  <c r="I1247" i="1" s="1"/>
  <c r="J1248" i="1"/>
  <c r="J1247" i="1" s="1"/>
  <c r="K1248" i="1"/>
  <c r="K1247" i="1" s="1"/>
  <c r="L1248" i="1"/>
  <c r="L1247" i="1" s="1"/>
  <c r="M1248" i="1"/>
  <c r="M1247" i="1" s="1"/>
  <c r="N1248" i="1"/>
  <c r="N1247" i="1" s="1"/>
  <c r="H1245" i="1"/>
  <c r="H1244" i="1" s="1"/>
  <c r="I1245" i="1"/>
  <c r="I1244" i="1" s="1"/>
  <c r="J1245" i="1"/>
  <c r="J1244" i="1" s="1"/>
  <c r="K1245" i="1"/>
  <c r="K1244" i="1" s="1"/>
  <c r="L1245" i="1"/>
  <c r="L1244" i="1" s="1"/>
  <c r="M1245" i="1"/>
  <c r="M1244" i="1" s="1"/>
  <c r="H1241" i="1"/>
  <c r="H1240" i="1" s="1"/>
  <c r="I1241" i="1"/>
  <c r="I1240" i="1" s="1"/>
  <c r="J1241" i="1"/>
  <c r="J1240" i="1" s="1"/>
  <c r="K1241" i="1"/>
  <c r="K1240" i="1" s="1"/>
  <c r="L1241" i="1"/>
  <c r="L1240" i="1" s="1"/>
  <c r="M1241" i="1"/>
  <c r="M1240" i="1" s="1"/>
  <c r="N1241" i="1"/>
  <c r="N1240" i="1" s="1"/>
  <c r="H1236" i="1"/>
  <c r="I1236" i="1"/>
  <c r="I1235" i="1" s="1"/>
  <c r="J1236" i="1"/>
  <c r="J1235" i="1" s="1"/>
  <c r="K1236" i="1"/>
  <c r="K1235" i="1" s="1"/>
  <c r="L1236" i="1"/>
  <c r="L1235" i="1" s="1"/>
  <c r="M1236" i="1"/>
  <c r="M1235" i="1" s="1"/>
  <c r="H1232" i="1"/>
  <c r="H1231" i="1" s="1"/>
  <c r="H1230" i="1" s="1"/>
  <c r="I1232" i="1"/>
  <c r="I1231" i="1" s="1"/>
  <c r="I1230" i="1" s="1"/>
  <c r="J1232" i="1"/>
  <c r="J1231" i="1" s="1"/>
  <c r="J1230" i="1" s="1"/>
  <c r="K1232" i="1"/>
  <c r="K1231" i="1" s="1"/>
  <c r="K1230" i="1" s="1"/>
  <c r="L1232" i="1"/>
  <c r="L1231" i="1" s="1"/>
  <c r="L1230" i="1" s="1"/>
  <c r="N1232" i="1"/>
  <c r="N1231" i="1" s="1"/>
  <c r="N1230" i="1" s="1"/>
  <c r="H1223" i="1"/>
  <c r="H1222" i="1" s="1"/>
  <c r="H1221" i="1" s="1"/>
  <c r="H1220" i="1" s="1"/>
  <c r="H1219" i="1" s="1"/>
  <c r="I1223" i="1"/>
  <c r="I1222" i="1" s="1"/>
  <c r="I1221" i="1" s="1"/>
  <c r="I1220" i="1" s="1"/>
  <c r="I1219" i="1" s="1"/>
  <c r="J1223" i="1"/>
  <c r="J1222" i="1" s="1"/>
  <c r="J1221" i="1" s="1"/>
  <c r="J1220" i="1" s="1"/>
  <c r="J1219" i="1" s="1"/>
  <c r="K1223" i="1"/>
  <c r="K1222" i="1" s="1"/>
  <c r="K1221" i="1" s="1"/>
  <c r="K1220" i="1" s="1"/>
  <c r="K1219" i="1" s="1"/>
  <c r="L1223" i="1"/>
  <c r="L1222" i="1" s="1"/>
  <c r="L1221" i="1" s="1"/>
  <c r="L1220" i="1" s="1"/>
  <c r="L1219" i="1" s="1"/>
  <c r="N1223" i="1"/>
  <c r="N1222" i="1" s="1"/>
  <c r="N1221" i="1" s="1"/>
  <c r="N1220" i="1" s="1"/>
  <c r="N1219" i="1" s="1"/>
  <c r="H1216" i="1"/>
  <c r="H1215" i="1" s="1"/>
  <c r="H1214" i="1" s="1"/>
  <c r="H1213" i="1" s="1"/>
  <c r="H1212" i="1" s="1"/>
  <c r="I1216" i="1"/>
  <c r="I1215" i="1" s="1"/>
  <c r="I1214" i="1" s="1"/>
  <c r="I1213" i="1" s="1"/>
  <c r="I1212" i="1" s="1"/>
  <c r="J1216" i="1"/>
  <c r="J1215" i="1" s="1"/>
  <c r="J1214" i="1" s="1"/>
  <c r="J1213" i="1" s="1"/>
  <c r="J1212" i="1" s="1"/>
  <c r="K1216" i="1"/>
  <c r="K1215" i="1" s="1"/>
  <c r="K1214" i="1" s="1"/>
  <c r="K1213" i="1" s="1"/>
  <c r="K1212" i="1" s="1"/>
  <c r="L1216" i="1"/>
  <c r="L1215" i="1" s="1"/>
  <c r="L1214" i="1" s="1"/>
  <c r="L1213" i="1" s="1"/>
  <c r="L1212" i="1" s="1"/>
  <c r="M1216" i="1"/>
  <c r="M1215" i="1" s="1"/>
  <c r="M1214" i="1" s="1"/>
  <c r="M1213" i="1" s="1"/>
  <c r="M1212" i="1" s="1"/>
  <c r="H1209" i="1"/>
  <c r="H1208" i="1" s="1"/>
  <c r="H1207" i="1" s="1"/>
  <c r="H1206" i="1" s="1"/>
  <c r="I1209" i="1"/>
  <c r="I1208" i="1" s="1"/>
  <c r="I1207" i="1" s="1"/>
  <c r="I1206" i="1" s="1"/>
  <c r="J1209" i="1"/>
  <c r="J1208" i="1" s="1"/>
  <c r="J1207" i="1" s="1"/>
  <c r="J1206" i="1" s="1"/>
  <c r="K1209" i="1"/>
  <c r="K1208" i="1" s="1"/>
  <c r="K1207" i="1" s="1"/>
  <c r="K1206" i="1" s="1"/>
  <c r="L1209" i="1"/>
  <c r="L1208" i="1" s="1"/>
  <c r="L1207" i="1" s="1"/>
  <c r="L1206" i="1" s="1"/>
  <c r="N1209" i="1"/>
  <c r="N1208" i="1" s="1"/>
  <c r="N1207" i="1" s="1"/>
  <c r="N1206" i="1" s="1"/>
  <c r="H1204" i="1"/>
  <c r="H1203" i="1" s="1"/>
  <c r="H1202" i="1" s="1"/>
  <c r="H1201" i="1" s="1"/>
  <c r="I1204" i="1"/>
  <c r="I1203" i="1" s="1"/>
  <c r="I1202" i="1" s="1"/>
  <c r="I1201" i="1" s="1"/>
  <c r="J1204" i="1"/>
  <c r="J1203" i="1" s="1"/>
  <c r="J1202" i="1" s="1"/>
  <c r="J1201" i="1" s="1"/>
  <c r="K1204" i="1"/>
  <c r="K1203" i="1" s="1"/>
  <c r="K1202" i="1" s="1"/>
  <c r="K1201" i="1" s="1"/>
  <c r="L1204" i="1"/>
  <c r="L1203" i="1" s="1"/>
  <c r="L1202" i="1" s="1"/>
  <c r="L1201" i="1" s="1"/>
  <c r="M1204" i="1"/>
  <c r="M1203" i="1" s="1"/>
  <c r="M1202" i="1" s="1"/>
  <c r="M1201" i="1" s="1"/>
  <c r="H1199" i="1"/>
  <c r="H1198" i="1" s="1"/>
  <c r="H1197" i="1" s="1"/>
  <c r="I1199" i="1"/>
  <c r="I1198" i="1" s="1"/>
  <c r="I1197" i="1" s="1"/>
  <c r="J1199" i="1"/>
  <c r="J1198" i="1" s="1"/>
  <c r="J1197" i="1" s="1"/>
  <c r="K1199" i="1"/>
  <c r="K1198" i="1" s="1"/>
  <c r="K1197" i="1" s="1"/>
  <c r="L1199" i="1"/>
  <c r="L1198" i="1" s="1"/>
  <c r="L1197" i="1" s="1"/>
  <c r="N1199" i="1"/>
  <c r="N1198" i="1" s="1"/>
  <c r="N1197" i="1" s="1"/>
  <c r="H1195" i="1"/>
  <c r="H1194" i="1" s="1"/>
  <c r="H1193" i="1" s="1"/>
  <c r="I1195" i="1"/>
  <c r="I1194" i="1" s="1"/>
  <c r="I1193" i="1" s="1"/>
  <c r="J1195" i="1"/>
  <c r="J1194" i="1" s="1"/>
  <c r="J1193" i="1" s="1"/>
  <c r="K1195" i="1"/>
  <c r="K1194" i="1" s="1"/>
  <c r="K1193" i="1" s="1"/>
  <c r="L1195" i="1"/>
  <c r="L1194" i="1" s="1"/>
  <c r="L1193" i="1" s="1"/>
  <c r="H1182" i="1"/>
  <c r="H1181" i="1" s="1"/>
  <c r="H1180" i="1" s="1"/>
  <c r="H1179" i="1" s="1"/>
  <c r="H1178" i="1" s="1"/>
  <c r="I1182" i="1"/>
  <c r="I1181" i="1" s="1"/>
  <c r="I1180" i="1" s="1"/>
  <c r="I1179" i="1" s="1"/>
  <c r="I1178" i="1" s="1"/>
  <c r="J1182" i="1"/>
  <c r="J1181" i="1" s="1"/>
  <c r="J1180" i="1" s="1"/>
  <c r="J1179" i="1" s="1"/>
  <c r="J1178" i="1" s="1"/>
  <c r="K1182" i="1"/>
  <c r="K1181" i="1" s="1"/>
  <c r="K1180" i="1" s="1"/>
  <c r="K1179" i="1" s="1"/>
  <c r="K1178" i="1" s="1"/>
  <c r="L1182" i="1"/>
  <c r="L1181" i="1" s="1"/>
  <c r="L1180" i="1" s="1"/>
  <c r="L1179" i="1" s="1"/>
  <c r="L1178" i="1" s="1"/>
  <c r="M1182" i="1"/>
  <c r="M1181" i="1" s="1"/>
  <c r="M1180" i="1" s="1"/>
  <c r="M1179" i="1" s="1"/>
  <c r="M1178" i="1" s="1"/>
  <c r="N1182" i="1"/>
  <c r="N1181" i="1" s="1"/>
  <c r="N1180" i="1" s="1"/>
  <c r="N1179" i="1" s="1"/>
  <c r="N1178" i="1" s="1"/>
  <c r="H1186" i="1"/>
  <c r="H1185" i="1" s="1"/>
  <c r="H1184" i="1" s="1"/>
  <c r="I1186" i="1"/>
  <c r="I1185" i="1" s="1"/>
  <c r="I1184" i="1" s="1"/>
  <c r="I1183" i="1" s="1"/>
  <c r="J1186" i="1"/>
  <c r="J1185" i="1" s="1"/>
  <c r="J1184" i="1" s="1"/>
  <c r="J1183" i="1" s="1"/>
  <c r="K1186" i="1"/>
  <c r="K1185" i="1" s="1"/>
  <c r="K1184" i="1" s="1"/>
  <c r="K1183" i="1" s="1"/>
  <c r="L1186" i="1"/>
  <c r="L1185" i="1" s="1"/>
  <c r="L1184" i="1" s="1"/>
  <c r="L1183" i="1" s="1"/>
  <c r="M1186" i="1"/>
  <c r="M1185" i="1" s="1"/>
  <c r="M1184" i="1" s="1"/>
  <c r="M1183" i="1" s="1"/>
  <c r="N1186" i="1"/>
  <c r="N1185" i="1" s="1"/>
  <c r="N1184" i="1" s="1"/>
  <c r="N1183" i="1" s="1"/>
  <c r="H1174" i="1"/>
  <c r="H1173" i="1" s="1"/>
  <c r="H1172" i="1" s="1"/>
  <c r="H1171" i="1" s="1"/>
  <c r="I1174" i="1"/>
  <c r="I1173" i="1" s="1"/>
  <c r="I1172" i="1" s="1"/>
  <c r="I1171" i="1" s="1"/>
  <c r="J1174" i="1"/>
  <c r="J1173" i="1" s="1"/>
  <c r="J1172" i="1" s="1"/>
  <c r="J1171" i="1" s="1"/>
  <c r="K1174" i="1"/>
  <c r="K1173" i="1" s="1"/>
  <c r="K1172" i="1" s="1"/>
  <c r="K1171" i="1" s="1"/>
  <c r="L1174" i="1"/>
  <c r="L1173" i="1" s="1"/>
  <c r="L1172" i="1" s="1"/>
  <c r="L1171" i="1" s="1"/>
  <c r="H1169" i="1"/>
  <c r="H1168" i="1" s="1"/>
  <c r="I1169" i="1"/>
  <c r="I1168" i="1" s="1"/>
  <c r="J1169" i="1"/>
  <c r="J1168" i="1" s="1"/>
  <c r="K1169" i="1"/>
  <c r="K1168" i="1" s="1"/>
  <c r="L1169" i="1"/>
  <c r="L1168" i="1" s="1"/>
  <c r="M1169" i="1"/>
  <c r="M1168" i="1" s="1"/>
  <c r="N1169" i="1"/>
  <c r="N1168" i="1" s="1"/>
  <c r="H1166" i="1"/>
  <c r="I1166" i="1"/>
  <c r="J1166" i="1"/>
  <c r="K1166" i="1"/>
  <c r="L1166" i="1"/>
  <c r="H1161" i="1"/>
  <c r="H1160" i="1" s="1"/>
  <c r="H1159" i="1" s="1"/>
  <c r="I1161" i="1"/>
  <c r="I1160" i="1" s="1"/>
  <c r="I1159" i="1" s="1"/>
  <c r="J1161" i="1"/>
  <c r="J1160" i="1" s="1"/>
  <c r="J1159" i="1" s="1"/>
  <c r="K1161" i="1"/>
  <c r="K1160" i="1" s="1"/>
  <c r="K1159" i="1" s="1"/>
  <c r="L1161" i="1"/>
  <c r="L1160" i="1" s="1"/>
  <c r="L1159" i="1" s="1"/>
  <c r="M1161" i="1"/>
  <c r="M1160" i="1" s="1"/>
  <c r="M1159" i="1" s="1"/>
  <c r="N1161" i="1"/>
  <c r="N1160" i="1" s="1"/>
  <c r="N1159" i="1" s="1"/>
  <c r="H1164" i="1"/>
  <c r="I1164" i="1"/>
  <c r="J1164" i="1"/>
  <c r="K1164" i="1"/>
  <c r="L1164" i="1"/>
  <c r="M1164" i="1"/>
  <c r="N1164" i="1"/>
  <c r="H1145" i="1"/>
  <c r="I1145" i="1"/>
  <c r="J1145" i="1"/>
  <c r="K1145" i="1"/>
  <c r="L1145" i="1"/>
  <c r="H1143" i="1"/>
  <c r="I1143" i="1"/>
  <c r="J1143" i="1"/>
  <c r="K1143" i="1"/>
  <c r="L1143" i="1"/>
  <c r="N1143" i="1"/>
  <c r="H1138" i="1"/>
  <c r="H1137" i="1" s="1"/>
  <c r="H1136" i="1" s="1"/>
  <c r="H1135" i="1" s="1"/>
  <c r="I1138" i="1"/>
  <c r="I1137" i="1" s="1"/>
  <c r="I1136" i="1" s="1"/>
  <c r="I1135" i="1" s="1"/>
  <c r="J1138" i="1"/>
  <c r="J1137" i="1" s="1"/>
  <c r="J1136" i="1" s="1"/>
  <c r="J1135" i="1" s="1"/>
  <c r="K1138" i="1"/>
  <c r="K1137" i="1" s="1"/>
  <c r="K1136" i="1" s="1"/>
  <c r="K1135" i="1" s="1"/>
  <c r="L1138" i="1"/>
  <c r="L1137" i="1" s="1"/>
  <c r="L1136" i="1" s="1"/>
  <c r="L1135" i="1" s="1"/>
  <c r="N1138" i="1"/>
  <c r="N1137" i="1" s="1"/>
  <c r="N1136" i="1" s="1"/>
  <c r="N1135" i="1" s="1"/>
  <c r="H1133" i="1"/>
  <c r="H1132" i="1" s="1"/>
  <c r="H1131" i="1" s="1"/>
  <c r="H1130" i="1" s="1"/>
  <c r="I1133" i="1"/>
  <c r="I1132" i="1" s="1"/>
  <c r="I1131" i="1" s="1"/>
  <c r="I1130" i="1" s="1"/>
  <c r="J1133" i="1"/>
  <c r="J1132" i="1" s="1"/>
  <c r="J1131" i="1" s="1"/>
  <c r="J1130" i="1" s="1"/>
  <c r="K1133" i="1"/>
  <c r="K1132" i="1" s="1"/>
  <c r="K1131" i="1" s="1"/>
  <c r="K1130" i="1" s="1"/>
  <c r="L1133" i="1"/>
  <c r="L1132" i="1" s="1"/>
  <c r="L1131" i="1" s="1"/>
  <c r="L1130" i="1" s="1"/>
  <c r="M1133" i="1"/>
  <c r="M1132" i="1" s="1"/>
  <c r="M1131" i="1" s="1"/>
  <c r="M1130" i="1" s="1"/>
  <c r="H1128" i="1"/>
  <c r="H1127" i="1" s="1"/>
  <c r="H1126" i="1" s="1"/>
  <c r="H1125" i="1" s="1"/>
  <c r="I1128" i="1"/>
  <c r="I1127" i="1" s="1"/>
  <c r="I1126" i="1" s="1"/>
  <c r="I1125" i="1" s="1"/>
  <c r="J1128" i="1"/>
  <c r="J1127" i="1" s="1"/>
  <c r="J1126" i="1" s="1"/>
  <c r="J1125" i="1" s="1"/>
  <c r="K1128" i="1"/>
  <c r="K1127" i="1" s="1"/>
  <c r="K1126" i="1" s="1"/>
  <c r="K1125" i="1" s="1"/>
  <c r="L1128" i="1"/>
  <c r="L1127" i="1" s="1"/>
  <c r="L1126" i="1" s="1"/>
  <c r="L1125" i="1" s="1"/>
  <c r="N1128" i="1"/>
  <c r="N1127" i="1" s="1"/>
  <c r="N1126" i="1" s="1"/>
  <c r="N1125" i="1" s="1"/>
  <c r="H1121" i="1"/>
  <c r="H1120" i="1" s="1"/>
  <c r="H1119" i="1" s="1"/>
  <c r="H1118" i="1" s="1"/>
  <c r="I1121" i="1"/>
  <c r="I1120" i="1" s="1"/>
  <c r="I1119" i="1" s="1"/>
  <c r="I1118" i="1" s="1"/>
  <c r="J1121" i="1"/>
  <c r="J1120" i="1" s="1"/>
  <c r="J1119" i="1" s="1"/>
  <c r="J1118" i="1" s="1"/>
  <c r="K1121" i="1"/>
  <c r="K1120" i="1" s="1"/>
  <c r="K1119" i="1" s="1"/>
  <c r="K1118" i="1" s="1"/>
  <c r="L1121" i="1"/>
  <c r="L1120" i="1" s="1"/>
  <c r="L1119" i="1" s="1"/>
  <c r="L1118" i="1" s="1"/>
  <c r="N1121" i="1"/>
  <c r="N1120" i="1" s="1"/>
  <c r="N1119" i="1" s="1"/>
  <c r="N1118" i="1" s="1"/>
  <c r="H1116" i="1"/>
  <c r="H1115" i="1" s="1"/>
  <c r="H1114" i="1" s="1"/>
  <c r="H1113" i="1" s="1"/>
  <c r="I1116" i="1"/>
  <c r="I1115" i="1" s="1"/>
  <c r="I1114" i="1" s="1"/>
  <c r="I1113" i="1" s="1"/>
  <c r="J1116" i="1"/>
  <c r="J1115" i="1" s="1"/>
  <c r="J1114" i="1" s="1"/>
  <c r="J1113" i="1" s="1"/>
  <c r="K1116" i="1"/>
  <c r="K1115" i="1" s="1"/>
  <c r="K1114" i="1" s="1"/>
  <c r="K1113" i="1" s="1"/>
  <c r="L1116" i="1"/>
  <c r="L1115" i="1" s="1"/>
  <c r="L1114" i="1" s="1"/>
  <c r="L1113" i="1" s="1"/>
  <c r="M1116" i="1"/>
  <c r="M1115" i="1" s="1"/>
  <c r="M1114" i="1" s="1"/>
  <c r="M1113" i="1" s="1"/>
  <c r="N1116" i="1"/>
  <c r="N1115" i="1" s="1"/>
  <c r="N1114" i="1" s="1"/>
  <c r="N1113" i="1" s="1"/>
  <c r="H1111" i="1"/>
  <c r="H1110" i="1" s="1"/>
  <c r="H1109" i="1" s="1"/>
  <c r="H1108" i="1" s="1"/>
  <c r="I1111" i="1"/>
  <c r="I1110" i="1" s="1"/>
  <c r="I1109" i="1" s="1"/>
  <c r="I1108" i="1" s="1"/>
  <c r="J1111" i="1"/>
  <c r="J1110" i="1" s="1"/>
  <c r="J1109" i="1" s="1"/>
  <c r="J1108" i="1" s="1"/>
  <c r="K1111" i="1"/>
  <c r="K1110" i="1" s="1"/>
  <c r="K1109" i="1" s="1"/>
  <c r="K1108" i="1" s="1"/>
  <c r="L1111" i="1"/>
  <c r="L1110" i="1" s="1"/>
  <c r="L1109" i="1" s="1"/>
  <c r="L1108" i="1" s="1"/>
  <c r="H1106" i="1"/>
  <c r="H1105" i="1" s="1"/>
  <c r="H1104" i="1" s="1"/>
  <c r="H1103" i="1" s="1"/>
  <c r="I1106" i="1"/>
  <c r="I1105" i="1" s="1"/>
  <c r="I1104" i="1" s="1"/>
  <c r="I1103" i="1" s="1"/>
  <c r="J1106" i="1"/>
  <c r="J1105" i="1" s="1"/>
  <c r="J1104" i="1" s="1"/>
  <c r="J1103" i="1" s="1"/>
  <c r="K1106" i="1"/>
  <c r="K1105" i="1" s="1"/>
  <c r="K1104" i="1" s="1"/>
  <c r="K1103" i="1" s="1"/>
  <c r="L1106" i="1"/>
  <c r="L1105" i="1" s="1"/>
  <c r="L1104" i="1" s="1"/>
  <c r="L1103" i="1" s="1"/>
  <c r="N1106" i="1"/>
  <c r="N1105" i="1" s="1"/>
  <c r="N1104" i="1" s="1"/>
  <c r="N1103" i="1" s="1"/>
  <c r="H1099" i="1"/>
  <c r="H1098" i="1" s="1"/>
  <c r="H1097" i="1" s="1"/>
  <c r="H1096" i="1" s="1"/>
  <c r="I1099" i="1"/>
  <c r="I1098" i="1" s="1"/>
  <c r="I1097" i="1" s="1"/>
  <c r="I1096" i="1" s="1"/>
  <c r="J1099" i="1"/>
  <c r="J1098" i="1" s="1"/>
  <c r="J1097" i="1" s="1"/>
  <c r="J1096" i="1" s="1"/>
  <c r="K1099" i="1"/>
  <c r="K1098" i="1" s="1"/>
  <c r="K1097" i="1" s="1"/>
  <c r="K1096" i="1" s="1"/>
  <c r="L1099" i="1"/>
  <c r="L1098" i="1" s="1"/>
  <c r="L1097" i="1" s="1"/>
  <c r="L1096" i="1" s="1"/>
  <c r="N1099" i="1"/>
  <c r="N1098" i="1" s="1"/>
  <c r="N1097" i="1" s="1"/>
  <c r="N1096" i="1" s="1"/>
  <c r="H1094" i="1"/>
  <c r="H1093" i="1" s="1"/>
  <c r="H1092" i="1" s="1"/>
  <c r="H1091" i="1" s="1"/>
  <c r="I1094" i="1"/>
  <c r="I1093" i="1" s="1"/>
  <c r="I1092" i="1" s="1"/>
  <c r="I1091" i="1" s="1"/>
  <c r="J1094" i="1"/>
  <c r="J1093" i="1" s="1"/>
  <c r="J1092" i="1" s="1"/>
  <c r="J1091" i="1" s="1"/>
  <c r="K1094" i="1"/>
  <c r="K1093" i="1" s="1"/>
  <c r="K1092" i="1" s="1"/>
  <c r="K1091" i="1" s="1"/>
  <c r="L1094" i="1"/>
  <c r="L1093" i="1" s="1"/>
  <c r="L1092" i="1" s="1"/>
  <c r="L1091" i="1" s="1"/>
  <c r="M1094" i="1"/>
  <c r="M1093" i="1" s="1"/>
  <c r="M1092" i="1" s="1"/>
  <c r="M1091" i="1" s="1"/>
  <c r="H1089" i="1"/>
  <c r="H1088" i="1" s="1"/>
  <c r="H1087" i="1" s="1"/>
  <c r="H1086" i="1" s="1"/>
  <c r="I1089" i="1"/>
  <c r="I1088" i="1" s="1"/>
  <c r="I1087" i="1" s="1"/>
  <c r="I1086" i="1" s="1"/>
  <c r="J1089" i="1"/>
  <c r="J1088" i="1" s="1"/>
  <c r="J1087" i="1" s="1"/>
  <c r="J1086" i="1" s="1"/>
  <c r="K1089" i="1"/>
  <c r="K1088" i="1" s="1"/>
  <c r="K1087" i="1" s="1"/>
  <c r="K1086" i="1" s="1"/>
  <c r="L1089" i="1"/>
  <c r="L1088" i="1" s="1"/>
  <c r="L1087" i="1" s="1"/>
  <c r="L1086" i="1" s="1"/>
  <c r="N1089" i="1"/>
  <c r="N1088" i="1" s="1"/>
  <c r="N1087" i="1" s="1"/>
  <c r="N1086" i="1" s="1"/>
  <c r="H1084" i="1"/>
  <c r="H1083" i="1" s="1"/>
  <c r="H1082" i="1" s="1"/>
  <c r="H1081" i="1" s="1"/>
  <c r="I1084" i="1"/>
  <c r="I1083" i="1" s="1"/>
  <c r="I1082" i="1" s="1"/>
  <c r="I1081" i="1" s="1"/>
  <c r="J1084" i="1"/>
  <c r="J1083" i="1" s="1"/>
  <c r="J1082" i="1" s="1"/>
  <c r="J1081" i="1" s="1"/>
  <c r="K1084" i="1"/>
  <c r="K1083" i="1" s="1"/>
  <c r="K1082" i="1" s="1"/>
  <c r="K1081" i="1" s="1"/>
  <c r="L1084" i="1"/>
  <c r="L1083" i="1" s="1"/>
  <c r="L1082" i="1" s="1"/>
  <c r="L1081" i="1" s="1"/>
  <c r="H1067" i="1"/>
  <c r="H1066" i="1" s="1"/>
  <c r="I1067" i="1"/>
  <c r="I1066" i="1" s="1"/>
  <c r="J1067" i="1"/>
  <c r="J1066" i="1" s="1"/>
  <c r="K1067" i="1"/>
  <c r="K1066" i="1" s="1"/>
  <c r="L1067" i="1"/>
  <c r="L1066" i="1" s="1"/>
  <c r="M1067" i="1"/>
  <c r="M1066" i="1" s="1"/>
  <c r="N1067" i="1"/>
  <c r="N1066" i="1" s="1"/>
  <c r="H1064" i="1"/>
  <c r="H1063" i="1" s="1"/>
  <c r="I1064" i="1"/>
  <c r="I1063" i="1" s="1"/>
  <c r="J1064" i="1"/>
  <c r="J1063" i="1" s="1"/>
  <c r="K1064" i="1"/>
  <c r="K1063" i="1" s="1"/>
  <c r="L1064" i="1"/>
  <c r="L1063" i="1" s="1"/>
  <c r="H1061" i="1"/>
  <c r="H1060" i="1" s="1"/>
  <c r="I1061" i="1"/>
  <c r="I1060" i="1" s="1"/>
  <c r="J1061" i="1"/>
  <c r="J1060" i="1" s="1"/>
  <c r="K1061" i="1"/>
  <c r="K1060" i="1" s="1"/>
  <c r="L1061" i="1"/>
  <c r="L1060" i="1" s="1"/>
  <c r="M1061" i="1"/>
  <c r="M1060" i="1" s="1"/>
  <c r="N1061" i="1"/>
  <c r="N1060" i="1" s="1"/>
  <c r="H1058" i="1"/>
  <c r="H1057" i="1" s="1"/>
  <c r="I1058" i="1"/>
  <c r="I1057" i="1" s="1"/>
  <c r="J1058" i="1"/>
  <c r="J1057" i="1" s="1"/>
  <c r="K1058" i="1"/>
  <c r="K1057" i="1" s="1"/>
  <c r="L1058" i="1"/>
  <c r="L1057" i="1" s="1"/>
  <c r="H1055" i="1"/>
  <c r="H1054" i="1" s="1"/>
  <c r="H1053" i="1" s="1"/>
  <c r="I1055" i="1"/>
  <c r="I1054" i="1" s="1"/>
  <c r="I1053" i="1" s="1"/>
  <c r="J1055" i="1"/>
  <c r="J1054" i="1" s="1"/>
  <c r="J1053" i="1" s="1"/>
  <c r="K1055" i="1"/>
  <c r="K1054" i="1" s="1"/>
  <c r="K1053" i="1" s="1"/>
  <c r="L1055" i="1"/>
  <c r="L1054" i="1" s="1"/>
  <c r="L1053" i="1" s="1"/>
  <c r="M1055" i="1"/>
  <c r="M1054" i="1" s="1"/>
  <c r="M1053" i="1" s="1"/>
  <c r="N1055" i="1"/>
  <c r="N1054" i="1" s="1"/>
  <c r="N1053" i="1" s="1"/>
  <c r="H1051" i="1"/>
  <c r="H1050" i="1" s="1"/>
  <c r="H1049" i="1" s="1"/>
  <c r="I1051" i="1"/>
  <c r="I1050" i="1" s="1"/>
  <c r="I1049" i="1" s="1"/>
  <c r="J1051" i="1"/>
  <c r="J1050" i="1" s="1"/>
  <c r="J1049" i="1" s="1"/>
  <c r="K1051" i="1"/>
  <c r="K1050" i="1" s="1"/>
  <c r="K1049" i="1" s="1"/>
  <c r="L1051" i="1"/>
  <c r="L1050" i="1" s="1"/>
  <c r="L1049" i="1" s="1"/>
  <c r="H1035" i="1"/>
  <c r="H1034" i="1" s="1"/>
  <c r="H1033" i="1" s="1"/>
  <c r="H1032" i="1" s="1"/>
  <c r="H1031" i="1" s="1"/>
  <c r="I1035" i="1"/>
  <c r="I1034" i="1" s="1"/>
  <c r="I1033" i="1" s="1"/>
  <c r="I1032" i="1" s="1"/>
  <c r="I1031" i="1" s="1"/>
  <c r="J1035" i="1"/>
  <c r="J1034" i="1" s="1"/>
  <c r="J1033" i="1" s="1"/>
  <c r="J1032" i="1" s="1"/>
  <c r="J1031" i="1" s="1"/>
  <c r="K1035" i="1"/>
  <c r="K1034" i="1" s="1"/>
  <c r="K1033" i="1" s="1"/>
  <c r="K1032" i="1" s="1"/>
  <c r="K1031" i="1" s="1"/>
  <c r="L1035" i="1"/>
  <c r="L1034" i="1" s="1"/>
  <c r="L1033" i="1" s="1"/>
  <c r="L1032" i="1" s="1"/>
  <c r="L1031" i="1" s="1"/>
  <c r="M1035" i="1"/>
  <c r="M1034" i="1" s="1"/>
  <c r="M1033" i="1" s="1"/>
  <c r="M1032" i="1" s="1"/>
  <c r="M1031" i="1" s="1"/>
  <c r="H1026" i="1"/>
  <c r="H1023" i="1" s="1"/>
  <c r="H1022" i="1" s="1"/>
  <c r="H1020" i="1" s="1"/>
  <c r="I1026" i="1"/>
  <c r="I1025" i="1" s="1"/>
  <c r="J1026" i="1"/>
  <c r="J1024" i="1" s="1"/>
  <c r="K1026" i="1"/>
  <c r="K1024" i="1" s="1"/>
  <c r="L1026" i="1"/>
  <c r="L1023" i="1" s="1"/>
  <c r="L1022" i="1" s="1"/>
  <c r="L1020" i="1" s="1"/>
  <c r="M1026" i="1"/>
  <c r="M1023" i="1" s="1"/>
  <c r="M1022" i="1" s="1"/>
  <c r="M1020" i="1" s="1"/>
  <c r="N1026" i="1"/>
  <c r="N1024" i="1" s="1"/>
  <c r="H1017" i="1"/>
  <c r="H1016" i="1" s="1"/>
  <c r="H1015" i="1" s="1"/>
  <c r="H1014" i="1" s="1"/>
  <c r="H1013" i="1" s="1"/>
  <c r="I1017" i="1"/>
  <c r="I1016" i="1" s="1"/>
  <c r="I1015" i="1" s="1"/>
  <c r="I1014" i="1" s="1"/>
  <c r="I1013" i="1" s="1"/>
  <c r="J1017" i="1"/>
  <c r="J1016" i="1" s="1"/>
  <c r="J1015" i="1" s="1"/>
  <c r="J1014" i="1" s="1"/>
  <c r="J1013" i="1" s="1"/>
  <c r="K1017" i="1"/>
  <c r="K1016" i="1" s="1"/>
  <c r="K1015" i="1" s="1"/>
  <c r="K1014" i="1" s="1"/>
  <c r="K1013" i="1" s="1"/>
  <c r="L1017" i="1"/>
  <c r="L1016" i="1" s="1"/>
  <c r="L1015" i="1" s="1"/>
  <c r="L1014" i="1" s="1"/>
  <c r="L1013" i="1" s="1"/>
  <c r="H1005" i="1"/>
  <c r="H1003" i="1" s="1"/>
  <c r="H1002" i="1" s="1"/>
  <c r="I1005" i="1"/>
  <c r="I1004" i="1" s="1"/>
  <c r="J1005" i="1"/>
  <c r="J1003" i="1" s="1"/>
  <c r="J1002" i="1" s="1"/>
  <c r="K1005" i="1"/>
  <c r="K1004" i="1" s="1"/>
  <c r="L1005" i="1"/>
  <c r="L1003" i="1" s="1"/>
  <c r="L1002" i="1" s="1"/>
  <c r="M1005" i="1"/>
  <c r="M1004" i="1" s="1"/>
  <c r="N1005" i="1"/>
  <c r="N1003" i="1" s="1"/>
  <c r="N1002" i="1" s="1"/>
  <c r="H1000" i="1"/>
  <c r="H999" i="1" s="1"/>
  <c r="I1000" i="1"/>
  <c r="I999" i="1" s="1"/>
  <c r="J1000" i="1"/>
  <c r="J999" i="1" s="1"/>
  <c r="K1000" i="1"/>
  <c r="K999" i="1" s="1"/>
  <c r="L1000" i="1"/>
  <c r="L999" i="1" s="1"/>
  <c r="H997" i="1"/>
  <c r="H996" i="1" s="1"/>
  <c r="I997" i="1"/>
  <c r="I996" i="1" s="1"/>
  <c r="J997" i="1"/>
  <c r="J996" i="1" s="1"/>
  <c r="K997" i="1"/>
  <c r="K996" i="1" s="1"/>
  <c r="L997" i="1"/>
  <c r="L996" i="1" s="1"/>
  <c r="M997" i="1"/>
  <c r="M996" i="1" s="1"/>
  <c r="N997" i="1"/>
  <c r="N996" i="1" s="1"/>
  <c r="H993" i="1"/>
  <c r="H992" i="1" s="1"/>
  <c r="H991" i="1" s="1"/>
  <c r="I993" i="1"/>
  <c r="I992" i="1" s="1"/>
  <c r="I991" i="1" s="1"/>
  <c r="J993" i="1"/>
  <c r="J992" i="1" s="1"/>
  <c r="J991" i="1" s="1"/>
  <c r="K993" i="1"/>
  <c r="K992" i="1" s="1"/>
  <c r="K991" i="1" s="1"/>
  <c r="L993" i="1"/>
  <c r="L992" i="1" s="1"/>
  <c r="L991" i="1" s="1"/>
  <c r="N993" i="1"/>
  <c r="N992" i="1" s="1"/>
  <c r="N991" i="1" s="1"/>
  <c r="H977" i="1"/>
  <c r="H976" i="1" s="1"/>
  <c r="H975" i="1" s="1"/>
  <c r="H974" i="1" s="1"/>
  <c r="I977" i="1"/>
  <c r="I976" i="1" s="1"/>
  <c r="I975" i="1" s="1"/>
  <c r="I974" i="1" s="1"/>
  <c r="J977" i="1"/>
  <c r="J976" i="1" s="1"/>
  <c r="J975" i="1" s="1"/>
  <c r="J974" i="1" s="1"/>
  <c r="K977" i="1"/>
  <c r="K976" i="1" s="1"/>
  <c r="K975" i="1" s="1"/>
  <c r="K974" i="1" s="1"/>
  <c r="L977" i="1"/>
  <c r="L976" i="1" s="1"/>
  <c r="L975" i="1" s="1"/>
  <c r="L974" i="1" s="1"/>
  <c r="M977" i="1"/>
  <c r="M976" i="1" s="1"/>
  <c r="M975" i="1" s="1"/>
  <c r="M974" i="1" s="1"/>
  <c r="H955" i="1"/>
  <c r="H954" i="1" s="1"/>
  <c r="H953" i="1" s="1"/>
  <c r="I955" i="1"/>
  <c r="I954" i="1" s="1"/>
  <c r="I953" i="1" s="1"/>
  <c r="J955" i="1"/>
  <c r="J954" i="1" s="1"/>
  <c r="J953" i="1" s="1"/>
  <c r="K955" i="1"/>
  <c r="K954" i="1" s="1"/>
  <c r="K953" i="1" s="1"/>
  <c r="L955" i="1"/>
  <c r="L954" i="1" s="1"/>
  <c r="L953" i="1" s="1"/>
  <c r="N955" i="1"/>
  <c r="N954" i="1" s="1"/>
  <c r="N953" i="1" s="1"/>
  <c r="H949" i="1"/>
  <c r="I949" i="1"/>
  <c r="J949" i="1"/>
  <c r="K949" i="1"/>
  <c r="L949" i="1"/>
  <c r="M949" i="1"/>
  <c r="N949" i="1"/>
  <c r="H951" i="1"/>
  <c r="I951" i="1"/>
  <c r="J951" i="1"/>
  <c r="K951" i="1"/>
  <c r="L951" i="1"/>
  <c r="H945" i="1"/>
  <c r="H944" i="1" s="1"/>
  <c r="H943" i="1" s="1"/>
  <c r="I945" i="1"/>
  <c r="I944" i="1" s="1"/>
  <c r="I943" i="1" s="1"/>
  <c r="J945" i="1"/>
  <c r="J944" i="1" s="1"/>
  <c r="J943" i="1" s="1"/>
  <c r="K945" i="1"/>
  <c r="K944" i="1" s="1"/>
  <c r="K943" i="1" s="1"/>
  <c r="L945" i="1"/>
  <c r="L944" i="1" s="1"/>
  <c r="L943" i="1" s="1"/>
  <c r="N945" i="1"/>
  <c r="N944" i="1" s="1"/>
  <c r="N943" i="1" s="1"/>
  <c r="H936" i="1"/>
  <c r="H935" i="1" s="1"/>
  <c r="I936" i="1"/>
  <c r="I935" i="1" s="1"/>
  <c r="J936" i="1"/>
  <c r="J935" i="1" s="1"/>
  <c r="K936" i="1"/>
  <c r="K935" i="1" s="1"/>
  <c r="L936" i="1"/>
  <c r="L935" i="1" s="1"/>
  <c r="N936" i="1"/>
  <c r="N935" i="1" s="1"/>
  <c r="H933" i="1"/>
  <c r="H932" i="1" s="1"/>
  <c r="I933" i="1"/>
  <c r="I932" i="1" s="1"/>
  <c r="J933" i="1"/>
  <c r="J932" i="1" s="1"/>
  <c r="K933" i="1"/>
  <c r="K932" i="1" s="1"/>
  <c r="L933" i="1"/>
  <c r="L932" i="1" s="1"/>
  <c r="M933" i="1"/>
  <c r="M932" i="1" s="1"/>
  <c r="I926" i="1"/>
  <c r="I925" i="1" s="1"/>
  <c r="I924" i="1" s="1"/>
  <c r="I923" i="1" s="1"/>
  <c r="I922" i="1" s="1"/>
  <c r="J926" i="1"/>
  <c r="J925" i="1" s="1"/>
  <c r="J924" i="1" s="1"/>
  <c r="J923" i="1" s="1"/>
  <c r="J922" i="1" s="1"/>
  <c r="K926" i="1"/>
  <c r="K925" i="1" s="1"/>
  <c r="K924" i="1" s="1"/>
  <c r="K923" i="1" s="1"/>
  <c r="K922" i="1" s="1"/>
  <c r="L926" i="1"/>
  <c r="L925" i="1" s="1"/>
  <c r="L924" i="1" s="1"/>
  <c r="L923" i="1" s="1"/>
  <c r="L922" i="1" s="1"/>
  <c r="M926" i="1"/>
  <c r="M925" i="1" s="1"/>
  <c r="M924" i="1" s="1"/>
  <c r="M923" i="1" s="1"/>
  <c r="M922" i="1" s="1"/>
  <c r="N926" i="1"/>
  <c r="N925" i="1" s="1"/>
  <c r="N924" i="1" s="1"/>
  <c r="N923" i="1" s="1"/>
  <c r="N922" i="1" s="1"/>
  <c r="H919" i="1"/>
  <c r="H918" i="1" s="1"/>
  <c r="I919" i="1"/>
  <c r="I918" i="1" s="1"/>
  <c r="J919" i="1"/>
  <c r="J918" i="1" s="1"/>
  <c r="K919" i="1"/>
  <c r="K918" i="1" s="1"/>
  <c r="L919" i="1"/>
  <c r="L918" i="1" s="1"/>
  <c r="M919" i="1"/>
  <c r="M918" i="1" s="1"/>
  <c r="H916" i="1"/>
  <c r="H915" i="1" s="1"/>
  <c r="I916" i="1"/>
  <c r="I915" i="1" s="1"/>
  <c r="J916" i="1"/>
  <c r="J915" i="1" s="1"/>
  <c r="K916" i="1"/>
  <c r="K915" i="1" s="1"/>
  <c r="L916" i="1"/>
  <c r="L915" i="1" s="1"/>
  <c r="N916" i="1"/>
  <c r="N915" i="1" s="1"/>
  <c r="H913" i="1"/>
  <c r="H912" i="1" s="1"/>
  <c r="I913" i="1"/>
  <c r="I912" i="1" s="1"/>
  <c r="J913" i="1"/>
  <c r="J912" i="1" s="1"/>
  <c r="K913" i="1"/>
  <c r="K912" i="1" s="1"/>
  <c r="L913" i="1"/>
  <c r="L912" i="1" s="1"/>
  <c r="M913" i="1"/>
  <c r="M912" i="1" s="1"/>
  <c r="H910" i="1"/>
  <c r="H909" i="1" s="1"/>
  <c r="I910" i="1"/>
  <c r="I909" i="1" s="1"/>
  <c r="J910" i="1"/>
  <c r="J909" i="1" s="1"/>
  <c r="K910" i="1"/>
  <c r="K909" i="1" s="1"/>
  <c r="L910" i="1"/>
  <c r="L909" i="1" s="1"/>
  <c r="N910" i="1"/>
  <c r="N909" i="1" s="1"/>
  <c r="H907" i="1"/>
  <c r="H906" i="1" s="1"/>
  <c r="I907" i="1"/>
  <c r="I906" i="1" s="1"/>
  <c r="J907" i="1"/>
  <c r="J906" i="1" s="1"/>
  <c r="K907" i="1"/>
  <c r="K906" i="1" s="1"/>
  <c r="L907" i="1"/>
  <c r="L906" i="1" s="1"/>
  <c r="M907" i="1"/>
  <c r="M906" i="1" s="1"/>
  <c r="H904" i="1"/>
  <c r="H903" i="1" s="1"/>
  <c r="I904" i="1"/>
  <c r="I903" i="1" s="1"/>
  <c r="J904" i="1"/>
  <c r="J903" i="1" s="1"/>
  <c r="K904" i="1"/>
  <c r="K903" i="1" s="1"/>
  <c r="L904" i="1"/>
  <c r="L903" i="1" s="1"/>
  <c r="N904" i="1"/>
  <c r="N903" i="1" s="1"/>
  <c r="H901" i="1"/>
  <c r="H900" i="1" s="1"/>
  <c r="I901" i="1"/>
  <c r="I900" i="1" s="1"/>
  <c r="J901" i="1"/>
  <c r="J900" i="1" s="1"/>
  <c r="K901" i="1"/>
  <c r="K900" i="1" s="1"/>
  <c r="L901" i="1"/>
  <c r="L900" i="1" s="1"/>
  <c r="M901" i="1"/>
  <c r="M900" i="1" s="1"/>
  <c r="H886" i="1"/>
  <c r="H885" i="1" s="1"/>
  <c r="I886" i="1"/>
  <c r="I885" i="1" s="1"/>
  <c r="J886" i="1"/>
  <c r="J885" i="1" s="1"/>
  <c r="K886" i="1"/>
  <c r="K885" i="1" s="1"/>
  <c r="L886" i="1"/>
  <c r="L885" i="1" s="1"/>
  <c r="N886" i="1"/>
  <c r="N885" i="1" s="1"/>
  <c r="H883" i="1"/>
  <c r="H882" i="1" s="1"/>
  <c r="H881" i="1" s="1"/>
  <c r="I883" i="1"/>
  <c r="I882" i="1" s="1"/>
  <c r="I881" i="1" s="1"/>
  <c r="J883" i="1"/>
  <c r="J882" i="1" s="1"/>
  <c r="J881" i="1" s="1"/>
  <c r="K883" i="1"/>
  <c r="K882" i="1" s="1"/>
  <c r="K881" i="1" s="1"/>
  <c r="L883" i="1"/>
  <c r="L882" i="1" s="1"/>
  <c r="L881" i="1" s="1"/>
  <c r="M883" i="1"/>
  <c r="M882" i="1" s="1"/>
  <c r="M881" i="1" s="1"/>
  <c r="H869" i="1"/>
  <c r="H868" i="1" s="1"/>
  <c r="H867" i="1" s="1"/>
  <c r="H866" i="1" s="1"/>
  <c r="H865" i="1" s="1"/>
  <c r="I869" i="1"/>
  <c r="I868" i="1" s="1"/>
  <c r="I867" i="1" s="1"/>
  <c r="I866" i="1" s="1"/>
  <c r="I865" i="1" s="1"/>
  <c r="J869" i="1"/>
  <c r="J868" i="1" s="1"/>
  <c r="J867" i="1" s="1"/>
  <c r="J866" i="1" s="1"/>
  <c r="J865" i="1" s="1"/>
  <c r="K869" i="1"/>
  <c r="K868" i="1" s="1"/>
  <c r="K867" i="1" s="1"/>
  <c r="K866" i="1" s="1"/>
  <c r="K865" i="1" s="1"/>
  <c r="L869" i="1"/>
  <c r="L868" i="1" s="1"/>
  <c r="L867" i="1" s="1"/>
  <c r="L866" i="1" s="1"/>
  <c r="L865" i="1" s="1"/>
  <c r="N869" i="1"/>
  <c r="N868" i="1" s="1"/>
  <c r="N867" i="1" s="1"/>
  <c r="N866" i="1" s="1"/>
  <c r="N865" i="1" s="1"/>
  <c r="H856" i="1"/>
  <c r="H855" i="1" s="1"/>
  <c r="I856" i="1"/>
  <c r="I855" i="1" s="1"/>
  <c r="J856" i="1"/>
  <c r="J855" i="1" s="1"/>
  <c r="K856" i="1"/>
  <c r="K855" i="1" s="1"/>
  <c r="L856" i="1"/>
  <c r="L855" i="1" s="1"/>
  <c r="H850" i="1"/>
  <c r="H849" i="1" s="1"/>
  <c r="H848" i="1" s="1"/>
  <c r="I850" i="1"/>
  <c r="I849" i="1" s="1"/>
  <c r="I848" i="1" s="1"/>
  <c r="J850" i="1"/>
  <c r="J849" i="1" s="1"/>
  <c r="J848" i="1" s="1"/>
  <c r="K850" i="1"/>
  <c r="K849" i="1" s="1"/>
  <c r="K848" i="1" s="1"/>
  <c r="L850" i="1"/>
  <c r="L849" i="1" s="1"/>
  <c r="L848" i="1" s="1"/>
  <c r="M850" i="1"/>
  <c r="M849" i="1" s="1"/>
  <c r="M848" i="1" s="1"/>
  <c r="N850" i="1"/>
  <c r="N849" i="1" s="1"/>
  <c r="N848" i="1" s="1"/>
  <c r="H853" i="1"/>
  <c r="H852" i="1" s="1"/>
  <c r="I853" i="1"/>
  <c r="I852" i="1" s="1"/>
  <c r="J853" i="1"/>
  <c r="J852" i="1" s="1"/>
  <c r="K853" i="1"/>
  <c r="K852" i="1" s="1"/>
  <c r="L853" i="1"/>
  <c r="L852" i="1" s="1"/>
  <c r="N853" i="1"/>
  <c r="N852" i="1" s="1"/>
  <c r="H838" i="1"/>
  <c r="H837" i="1" s="1"/>
  <c r="H829" i="1" s="1"/>
  <c r="I838" i="1"/>
  <c r="I837" i="1" s="1"/>
  <c r="I829" i="1" s="1"/>
  <c r="J838" i="1"/>
  <c r="J837" i="1" s="1"/>
  <c r="J829" i="1" s="1"/>
  <c r="K838" i="1"/>
  <c r="K837" i="1" s="1"/>
  <c r="K829" i="1" s="1"/>
  <c r="L838" i="1"/>
  <c r="L837" i="1" s="1"/>
  <c r="L829" i="1" s="1"/>
  <c r="N838" i="1"/>
  <c r="N837" i="1" s="1"/>
  <c r="N829" i="1" s="1"/>
  <c r="H818" i="1"/>
  <c r="H817" i="1" s="1"/>
  <c r="H816" i="1" s="1"/>
  <c r="H815" i="1" s="1"/>
  <c r="I818" i="1"/>
  <c r="I817" i="1" s="1"/>
  <c r="I816" i="1" s="1"/>
  <c r="I815" i="1" s="1"/>
  <c r="J818" i="1"/>
  <c r="J817" i="1" s="1"/>
  <c r="J816" i="1" s="1"/>
  <c r="J815" i="1" s="1"/>
  <c r="K818" i="1"/>
  <c r="K817" i="1" s="1"/>
  <c r="K816" i="1" s="1"/>
  <c r="K815" i="1" s="1"/>
  <c r="L818" i="1"/>
  <c r="L817" i="1" s="1"/>
  <c r="L816" i="1" s="1"/>
  <c r="L815" i="1" s="1"/>
  <c r="N818" i="1"/>
  <c r="N817" i="1" s="1"/>
  <c r="N816" i="1" s="1"/>
  <c r="N815" i="1" s="1"/>
  <c r="H813" i="1"/>
  <c r="H812" i="1" s="1"/>
  <c r="I813" i="1"/>
  <c r="I812" i="1" s="1"/>
  <c r="J813" i="1"/>
  <c r="J812" i="1" s="1"/>
  <c r="K813" i="1"/>
  <c r="K812" i="1" s="1"/>
  <c r="L813" i="1"/>
  <c r="L812" i="1" s="1"/>
  <c r="H810" i="1"/>
  <c r="H809" i="1" s="1"/>
  <c r="I810" i="1"/>
  <c r="I809" i="1" s="1"/>
  <c r="J810" i="1"/>
  <c r="J809" i="1" s="1"/>
  <c r="K810" i="1"/>
  <c r="K809" i="1" s="1"/>
  <c r="L810" i="1"/>
  <c r="L809" i="1" s="1"/>
  <c r="N810" i="1"/>
  <c r="N809" i="1" s="1"/>
  <c r="H806" i="1"/>
  <c r="H805" i="1" s="1"/>
  <c r="H804" i="1" s="1"/>
  <c r="I806" i="1"/>
  <c r="I805" i="1" s="1"/>
  <c r="I804" i="1" s="1"/>
  <c r="J806" i="1"/>
  <c r="J805" i="1" s="1"/>
  <c r="J804" i="1" s="1"/>
  <c r="K806" i="1"/>
  <c r="K805" i="1" s="1"/>
  <c r="K804" i="1" s="1"/>
  <c r="L806" i="1"/>
  <c r="L805" i="1" s="1"/>
  <c r="L804" i="1" s="1"/>
  <c r="N806" i="1"/>
  <c r="N805" i="1" s="1"/>
  <c r="N804" i="1" s="1"/>
  <c r="H797" i="1"/>
  <c r="H796" i="1" s="1"/>
  <c r="H795" i="1" s="1"/>
  <c r="I797" i="1"/>
  <c r="I796" i="1" s="1"/>
  <c r="I795" i="1" s="1"/>
  <c r="J797" i="1"/>
  <c r="J796" i="1" s="1"/>
  <c r="J795" i="1" s="1"/>
  <c r="K797" i="1"/>
  <c r="K796" i="1" s="1"/>
  <c r="K795" i="1" s="1"/>
  <c r="L797" i="1"/>
  <c r="L796" i="1" s="1"/>
  <c r="L795" i="1" s="1"/>
  <c r="M797" i="1"/>
  <c r="M796" i="1" s="1"/>
  <c r="M795" i="1" s="1"/>
  <c r="H793" i="1"/>
  <c r="H792" i="1" s="1"/>
  <c r="I793" i="1"/>
  <c r="I792" i="1" s="1"/>
  <c r="J793" i="1"/>
  <c r="J792" i="1" s="1"/>
  <c r="K793" i="1"/>
  <c r="K792" i="1" s="1"/>
  <c r="L793" i="1"/>
  <c r="L792" i="1" s="1"/>
  <c r="M793" i="1"/>
  <c r="M792" i="1" s="1"/>
  <c r="N793" i="1"/>
  <c r="N792" i="1" s="1"/>
  <c r="H790" i="1"/>
  <c r="H789" i="1" s="1"/>
  <c r="I790" i="1"/>
  <c r="I789" i="1" s="1"/>
  <c r="J790" i="1"/>
  <c r="J789" i="1" s="1"/>
  <c r="K790" i="1"/>
  <c r="K789" i="1" s="1"/>
  <c r="L790" i="1"/>
  <c r="L789" i="1" s="1"/>
  <c r="H771" i="1"/>
  <c r="I771" i="1"/>
  <c r="J771" i="1"/>
  <c r="K771" i="1"/>
  <c r="L771" i="1"/>
  <c r="M771" i="1"/>
  <c r="N771" i="1"/>
  <c r="H767" i="1"/>
  <c r="I767" i="1"/>
  <c r="J767" i="1"/>
  <c r="K767" i="1"/>
  <c r="L767" i="1"/>
  <c r="N767" i="1"/>
  <c r="H765" i="1"/>
  <c r="I765" i="1"/>
  <c r="J765" i="1"/>
  <c r="K765" i="1"/>
  <c r="L765" i="1"/>
  <c r="M765" i="1"/>
  <c r="N765" i="1"/>
  <c r="H761" i="1"/>
  <c r="H760" i="1" s="1"/>
  <c r="H759" i="1" s="1"/>
  <c r="I761" i="1"/>
  <c r="I760" i="1" s="1"/>
  <c r="I759" i="1" s="1"/>
  <c r="J761" i="1"/>
  <c r="J760" i="1" s="1"/>
  <c r="J759" i="1" s="1"/>
  <c r="K761" i="1"/>
  <c r="K760" i="1" s="1"/>
  <c r="K759" i="1" s="1"/>
  <c r="L761" i="1"/>
  <c r="L760" i="1" s="1"/>
  <c r="L759" i="1" s="1"/>
  <c r="H757" i="1"/>
  <c r="H756" i="1" s="1"/>
  <c r="H755" i="1" s="1"/>
  <c r="I757" i="1"/>
  <c r="I756" i="1" s="1"/>
  <c r="I755" i="1" s="1"/>
  <c r="J757" i="1"/>
  <c r="J756" i="1" s="1"/>
  <c r="J755" i="1" s="1"/>
  <c r="K757" i="1"/>
  <c r="K756" i="1" s="1"/>
  <c r="K755" i="1" s="1"/>
  <c r="L757" i="1"/>
  <c r="L756" i="1" s="1"/>
  <c r="L755" i="1" s="1"/>
  <c r="H747" i="1"/>
  <c r="H746" i="1" s="1"/>
  <c r="H745" i="1" s="1"/>
  <c r="I747" i="1"/>
  <c r="I746" i="1" s="1"/>
  <c r="I745" i="1" s="1"/>
  <c r="J747" i="1"/>
  <c r="J746" i="1" s="1"/>
  <c r="J745" i="1" s="1"/>
  <c r="K747" i="1"/>
  <c r="K746" i="1" s="1"/>
  <c r="K745" i="1" s="1"/>
  <c r="L747" i="1"/>
  <c r="L746" i="1" s="1"/>
  <c r="L745" i="1" s="1"/>
  <c r="M747" i="1"/>
  <c r="M746" i="1" s="1"/>
  <c r="M745" i="1" s="1"/>
  <c r="N747" i="1"/>
  <c r="N746" i="1" s="1"/>
  <c r="N745" i="1" s="1"/>
  <c r="H743" i="1"/>
  <c r="H742" i="1" s="1"/>
  <c r="H741" i="1" s="1"/>
  <c r="I743" i="1"/>
  <c r="I742" i="1" s="1"/>
  <c r="I741" i="1" s="1"/>
  <c r="J743" i="1"/>
  <c r="J742" i="1" s="1"/>
  <c r="J741" i="1" s="1"/>
  <c r="K743" i="1"/>
  <c r="K742" i="1" s="1"/>
  <c r="K741" i="1" s="1"/>
  <c r="L743" i="1"/>
  <c r="L742" i="1" s="1"/>
  <c r="L741" i="1" s="1"/>
  <c r="I720" i="1"/>
  <c r="I719" i="1" s="1"/>
  <c r="I718" i="1" s="1"/>
  <c r="J720" i="1"/>
  <c r="J719" i="1" s="1"/>
  <c r="J718" i="1" s="1"/>
  <c r="K720" i="1"/>
  <c r="K719" i="1" s="1"/>
  <c r="K718" i="1" s="1"/>
  <c r="L720" i="1"/>
  <c r="L719" i="1" s="1"/>
  <c r="L718" i="1" s="1"/>
  <c r="N720" i="1"/>
  <c r="N719" i="1" s="1"/>
  <c r="N718" i="1" s="1"/>
  <c r="H709" i="1"/>
  <c r="H708" i="1" s="1"/>
  <c r="H707" i="1" s="1"/>
  <c r="I709" i="1"/>
  <c r="I708" i="1" s="1"/>
  <c r="I707" i="1" s="1"/>
  <c r="J709" i="1"/>
  <c r="J708" i="1" s="1"/>
  <c r="J707" i="1" s="1"/>
  <c r="K709" i="1"/>
  <c r="K708" i="1" s="1"/>
  <c r="K707" i="1" s="1"/>
  <c r="L709" i="1"/>
  <c r="L708" i="1" s="1"/>
  <c r="L707" i="1" s="1"/>
  <c r="N709" i="1"/>
  <c r="N708" i="1" s="1"/>
  <c r="N707" i="1" s="1"/>
  <c r="H705" i="1"/>
  <c r="H704" i="1" s="1"/>
  <c r="H703" i="1" s="1"/>
  <c r="I705" i="1"/>
  <c r="I704" i="1" s="1"/>
  <c r="I703" i="1" s="1"/>
  <c r="J705" i="1"/>
  <c r="J704" i="1" s="1"/>
  <c r="J703" i="1" s="1"/>
  <c r="K705" i="1"/>
  <c r="K704" i="1" s="1"/>
  <c r="K703" i="1" s="1"/>
  <c r="L705" i="1"/>
  <c r="L704" i="1" s="1"/>
  <c r="L703" i="1" s="1"/>
  <c r="H692" i="1"/>
  <c r="H691" i="1" s="1"/>
  <c r="H690" i="1" s="1"/>
  <c r="I692" i="1"/>
  <c r="I691" i="1" s="1"/>
  <c r="I690" i="1" s="1"/>
  <c r="I689" i="1" s="1"/>
  <c r="J692" i="1"/>
  <c r="J691" i="1" s="1"/>
  <c r="J690" i="1" s="1"/>
  <c r="J689" i="1" s="1"/>
  <c r="K692" i="1"/>
  <c r="K691" i="1" s="1"/>
  <c r="K690" i="1" s="1"/>
  <c r="K689" i="1" s="1"/>
  <c r="L692" i="1"/>
  <c r="L691" i="1" s="1"/>
  <c r="L690" i="1" s="1"/>
  <c r="L689" i="1" s="1"/>
  <c r="M692" i="1"/>
  <c r="M691" i="1" s="1"/>
  <c r="M690" i="1" s="1"/>
  <c r="M689" i="1" s="1"/>
  <c r="N692" i="1"/>
  <c r="N691" i="1" s="1"/>
  <c r="N690" i="1" s="1"/>
  <c r="N689" i="1" s="1"/>
  <c r="H670" i="1"/>
  <c r="H669" i="1" s="1"/>
  <c r="H668" i="1" s="1"/>
  <c r="I670" i="1"/>
  <c r="I669" i="1" s="1"/>
  <c r="I668" i="1" s="1"/>
  <c r="J670" i="1"/>
  <c r="J669" i="1" s="1"/>
  <c r="J668" i="1" s="1"/>
  <c r="K670" i="1"/>
  <c r="K669" i="1" s="1"/>
  <c r="K668" i="1" s="1"/>
  <c r="L670" i="1"/>
  <c r="L669" i="1" s="1"/>
  <c r="L668" i="1" s="1"/>
  <c r="N670" i="1"/>
  <c r="N669" i="1" s="1"/>
  <c r="N668" i="1" s="1"/>
  <c r="H666" i="1"/>
  <c r="H665" i="1" s="1"/>
  <c r="H664" i="1" s="1"/>
  <c r="I666" i="1"/>
  <c r="I665" i="1" s="1"/>
  <c r="I664" i="1" s="1"/>
  <c r="J666" i="1"/>
  <c r="J665" i="1" s="1"/>
  <c r="J664" i="1" s="1"/>
  <c r="K666" i="1"/>
  <c r="K665" i="1" s="1"/>
  <c r="K664" i="1" s="1"/>
  <c r="L666" i="1"/>
  <c r="L665" i="1" s="1"/>
  <c r="L664" i="1" s="1"/>
  <c r="H662" i="1"/>
  <c r="H661" i="1" s="1"/>
  <c r="H660" i="1" s="1"/>
  <c r="I662" i="1"/>
  <c r="I661" i="1" s="1"/>
  <c r="I660" i="1" s="1"/>
  <c r="J662" i="1"/>
  <c r="J661" i="1" s="1"/>
  <c r="J660" i="1" s="1"/>
  <c r="K662" i="1"/>
  <c r="K661" i="1" s="1"/>
  <c r="K660" i="1" s="1"/>
  <c r="L662" i="1"/>
  <c r="L661" i="1" s="1"/>
  <c r="L660" i="1" s="1"/>
  <c r="N662" i="1"/>
  <c r="N661" i="1" s="1"/>
  <c r="N660" i="1" s="1"/>
  <c r="H655" i="1"/>
  <c r="H654" i="1" s="1"/>
  <c r="H653" i="1" s="1"/>
  <c r="H652" i="1" s="1"/>
  <c r="I655" i="1"/>
  <c r="I654" i="1" s="1"/>
  <c r="I653" i="1" s="1"/>
  <c r="I652" i="1" s="1"/>
  <c r="J655" i="1"/>
  <c r="J654" i="1" s="1"/>
  <c r="J653" i="1" s="1"/>
  <c r="J652" i="1" s="1"/>
  <c r="K655" i="1"/>
  <c r="K654" i="1" s="1"/>
  <c r="K653" i="1" s="1"/>
  <c r="K652" i="1" s="1"/>
  <c r="L655" i="1"/>
  <c r="L654" i="1" s="1"/>
  <c r="L653" i="1" s="1"/>
  <c r="L652" i="1" s="1"/>
  <c r="N655" i="1"/>
  <c r="N654" i="1" s="1"/>
  <c r="N653" i="1" s="1"/>
  <c r="N652" i="1" s="1"/>
  <c r="H637" i="1"/>
  <c r="H636" i="1" s="1"/>
  <c r="H635" i="1" s="1"/>
  <c r="I637" i="1"/>
  <c r="I636" i="1" s="1"/>
  <c r="I635" i="1" s="1"/>
  <c r="J637" i="1"/>
  <c r="J636" i="1" s="1"/>
  <c r="J635" i="1" s="1"/>
  <c r="K637" i="1"/>
  <c r="K636" i="1" s="1"/>
  <c r="K635" i="1" s="1"/>
  <c r="L637" i="1"/>
  <c r="L636" i="1" s="1"/>
  <c r="L635" i="1" s="1"/>
  <c r="H632" i="1"/>
  <c r="H631" i="1" s="1"/>
  <c r="H630" i="1" s="1"/>
  <c r="I632" i="1"/>
  <c r="I631" i="1" s="1"/>
  <c r="I630" i="1" s="1"/>
  <c r="J632" i="1"/>
  <c r="J631" i="1" s="1"/>
  <c r="J630" i="1" s="1"/>
  <c r="K632" i="1"/>
  <c r="K631" i="1" s="1"/>
  <c r="K630" i="1" s="1"/>
  <c r="L632" i="1"/>
  <c r="L631" i="1" s="1"/>
  <c r="L630" i="1" s="1"/>
  <c r="N632" i="1"/>
  <c r="N631" i="1" s="1"/>
  <c r="N630" i="1" s="1"/>
  <c r="H627" i="1"/>
  <c r="H626" i="1" s="1"/>
  <c r="H625" i="1" s="1"/>
  <c r="I627" i="1"/>
  <c r="I626" i="1" s="1"/>
  <c r="I625" i="1" s="1"/>
  <c r="J627" i="1"/>
  <c r="J626" i="1" s="1"/>
  <c r="J625" i="1" s="1"/>
  <c r="K627" i="1"/>
  <c r="K626" i="1" s="1"/>
  <c r="K625" i="1" s="1"/>
  <c r="L627" i="1"/>
  <c r="L626" i="1" s="1"/>
  <c r="L625" i="1" s="1"/>
  <c r="H618" i="1"/>
  <c r="H617" i="1" s="1"/>
  <c r="H616" i="1" s="1"/>
  <c r="H615" i="1" s="1"/>
  <c r="H614" i="1" s="1"/>
  <c r="I618" i="1"/>
  <c r="I617" i="1" s="1"/>
  <c r="I616" i="1" s="1"/>
  <c r="I615" i="1" s="1"/>
  <c r="I614" i="1" s="1"/>
  <c r="J618" i="1"/>
  <c r="J617" i="1" s="1"/>
  <c r="J616" i="1" s="1"/>
  <c r="J615" i="1" s="1"/>
  <c r="J614" i="1" s="1"/>
  <c r="K618" i="1"/>
  <c r="K617" i="1" s="1"/>
  <c r="K616" i="1" s="1"/>
  <c r="K615" i="1" s="1"/>
  <c r="K614" i="1" s="1"/>
  <c r="L618" i="1"/>
  <c r="L617" i="1" s="1"/>
  <c r="L616" i="1" s="1"/>
  <c r="L615" i="1" s="1"/>
  <c r="L614" i="1" s="1"/>
  <c r="N618" i="1"/>
  <c r="N617" i="1" s="1"/>
  <c r="N616" i="1" s="1"/>
  <c r="N615" i="1" s="1"/>
  <c r="N614" i="1" s="1"/>
  <c r="H599" i="1"/>
  <c r="H598" i="1" s="1"/>
  <c r="I599" i="1"/>
  <c r="I598" i="1" s="1"/>
  <c r="J599" i="1"/>
  <c r="J598" i="1" s="1"/>
  <c r="K599" i="1"/>
  <c r="K598" i="1" s="1"/>
  <c r="L599" i="1"/>
  <c r="L598" i="1" s="1"/>
  <c r="M599" i="1"/>
  <c r="M598" i="1" s="1"/>
  <c r="N599" i="1"/>
  <c r="N598" i="1" s="1"/>
  <c r="H602" i="1"/>
  <c r="H601" i="1" s="1"/>
  <c r="I602" i="1"/>
  <c r="I601" i="1" s="1"/>
  <c r="J602" i="1"/>
  <c r="J601" i="1" s="1"/>
  <c r="K602" i="1"/>
  <c r="K601" i="1" s="1"/>
  <c r="L602" i="1"/>
  <c r="L601" i="1" s="1"/>
  <c r="M602" i="1"/>
  <c r="M601" i="1" s="1"/>
  <c r="N602" i="1"/>
  <c r="N601" i="1" s="1"/>
  <c r="H605" i="1"/>
  <c r="H604" i="1" s="1"/>
  <c r="I605" i="1"/>
  <c r="I604" i="1" s="1"/>
  <c r="J605" i="1"/>
  <c r="J604" i="1" s="1"/>
  <c r="K605" i="1"/>
  <c r="K604" i="1" s="1"/>
  <c r="L605" i="1"/>
  <c r="L604" i="1" s="1"/>
  <c r="H584" i="1"/>
  <c r="H583" i="1" s="1"/>
  <c r="I584" i="1"/>
  <c r="I583" i="1" s="1"/>
  <c r="J584" i="1"/>
  <c r="J583" i="1" s="1"/>
  <c r="K584" i="1"/>
  <c r="K583" i="1" s="1"/>
  <c r="L584" i="1"/>
  <c r="L583" i="1" s="1"/>
  <c r="H580" i="1"/>
  <c r="H579" i="1" s="1"/>
  <c r="H578" i="1" s="1"/>
  <c r="I580" i="1"/>
  <c r="I579" i="1" s="1"/>
  <c r="I578" i="1" s="1"/>
  <c r="J580" i="1"/>
  <c r="J579" i="1" s="1"/>
  <c r="J578" i="1" s="1"/>
  <c r="K580" i="1"/>
  <c r="K579" i="1" s="1"/>
  <c r="K578" i="1" s="1"/>
  <c r="L580" i="1"/>
  <c r="L579" i="1" s="1"/>
  <c r="L578" i="1" s="1"/>
  <c r="H564" i="1"/>
  <c r="H563" i="1" s="1"/>
  <c r="I564" i="1"/>
  <c r="I563" i="1" s="1"/>
  <c r="J564" i="1"/>
  <c r="J563" i="1" s="1"/>
  <c r="K564" i="1"/>
  <c r="K563" i="1" s="1"/>
  <c r="L564" i="1"/>
  <c r="L563" i="1" s="1"/>
  <c r="H560" i="1"/>
  <c r="H559" i="1" s="1"/>
  <c r="I560" i="1"/>
  <c r="I559" i="1" s="1"/>
  <c r="J560" i="1"/>
  <c r="J559" i="1" s="1"/>
  <c r="K560" i="1"/>
  <c r="K559" i="1" s="1"/>
  <c r="L560" i="1"/>
  <c r="L559" i="1" s="1"/>
  <c r="H557" i="1"/>
  <c r="H556" i="1" s="1"/>
  <c r="I557" i="1"/>
  <c r="I556" i="1" s="1"/>
  <c r="J557" i="1"/>
  <c r="J556" i="1" s="1"/>
  <c r="K557" i="1"/>
  <c r="K556" i="1" s="1"/>
  <c r="L557" i="1"/>
  <c r="L556" i="1" s="1"/>
  <c r="M557" i="1"/>
  <c r="M556" i="1" s="1"/>
  <c r="N557" i="1"/>
  <c r="N556" i="1" s="1"/>
  <c r="H553" i="1"/>
  <c r="H552" i="1" s="1"/>
  <c r="I553" i="1"/>
  <c r="I552" i="1" s="1"/>
  <c r="J553" i="1"/>
  <c r="J552" i="1" s="1"/>
  <c r="K553" i="1"/>
  <c r="K552" i="1" s="1"/>
  <c r="L553" i="1"/>
  <c r="L552" i="1" s="1"/>
  <c r="M553" i="1"/>
  <c r="M552" i="1" s="1"/>
  <c r="H550" i="1"/>
  <c r="H549" i="1" s="1"/>
  <c r="I550" i="1"/>
  <c r="I549" i="1" s="1"/>
  <c r="J550" i="1"/>
  <c r="J549" i="1" s="1"/>
  <c r="K550" i="1"/>
  <c r="K549" i="1" s="1"/>
  <c r="L550" i="1"/>
  <c r="L549" i="1" s="1"/>
  <c r="N550" i="1"/>
  <c r="N549" i="1" s="1"/>
  <c r="H545" i="1"/>
  <c r="H544" i="1" s="1"/>
  <c r="I545" i="1"/>
  <c r="I544" i="1" s="1"/>
  <c r="J545" i="1"/>
  <c r="J544" i="1" s="1"/>
  <c r="K545" i="1"/>
  <c r="K544" i="1" s="1"/>
  <c r="L545" i="1"/>
  <c r="L544" i="1" s="1"/>
  <c r="N545" i="1"/>
  <c r="N544" i="1" s="1"/>
  <c r="H541" i="1"/>
  <c r="H540" i="1" s="1"/>
  <c r="I541" i="1"/>
  <c r="I540" i="1" s="1"/>
  <c r="J541" i="1"/>
  <c r="J540" i="1" s="1"/>
  <c r="K541" i="1"/>
  <c r="K540" i="1" s="1"/>
  <c r="L541" i="1"/>
  <c r="L540" i="1" s="1"/>
  <c r="N541" i="1"/>
  <c r="N540" i="1" s="1"/>
  <c r="H538" i="1"/>
  <c r="H537" i="1" s="1"/>
  <c r="I538" i="1"/>
  <c r="I537" i="1" s="1"/>
  <c r="J538" i="1"/>
  <c r="J537" i="1" s="1"/>
  <c r="K538" i="1"/>
  <c r="K537" i="1" s="1"/>
  <c r="L538" i="1"/>
  <c r="L537" i="1" s="1"/>
  <c r="N538" i="1"/>
  <c r="N537" i="1" s="1"/>
  <c r="H534" i="1"/>
  <c r="H533" i="1" s="1"/>
  <c r="I534" i="1"/>
  <c r="I533" i="1" s="1"/>
  <c r="J534" i="1"/>
  <c r="J533" i="1" s="1"/>
  <c r="K534" i="1"/>
  <c r="K533" i="1" s="1"/>
  <c r="L534" i="1"/>
  <c r="L533" i="1" s="1"/>
  <c r="N534" i="1"/>
  <c r="N533" i="1" s="1"/>
  <c r="H531" i="1"/>
  <c r="H530" i="1" s="1"/>
  <c r="I531" i="1"/>
  <c r="I530" i="1" s="1"/>
  <c r="J531" i="1"/>
  <c r="J530" i="1" s="1"/>
  <c r="K531" i="1"/>
  <c r="K530" i="1" s="1"/>
  <c r="L531" i="1"/>
  <c r="L530" i="1" s="1"/>
  <c r="H517" i="1"/>
  <c r="H516" i="1" s="1"/>
  <c r="H515" i="1" s="1"/>
  <c r="I517" i="1"/>
  <c r="I516" i="1" s="1"/>
  <c r="I515" i="1" s="1"/>
  <c r="J517" i="1"/>
  <c r="J516" i="1" s="1"/>
  <c r="J515" i="1" s="1"/>
  <c r="K517" i="1"/>
  <c r="K516" i="1" s="1"/>
  <c r="K515" i="1" s="1"/>
  <c r="L517" i="1"/>
  <c r="L516" i="1" s="1"/>
  <c r="L515" i="1" s="1"/>
  <c r="M517" i="1"/>
  <c r="M516" i="1" s="1"/>
  <c r="M515" i="1" s="1"/>
  <c r="N517" i="1"/>
  <c r="N516" i="1" s="1"/>
  <c r="N515" i="1" s="1"/>
  <c r="H521" i="1"/>
  <c r="H520" i="1" s="1"/>
  <c r="H519" i="1" s="1"/>
  <c r="I521" i="1"/>
  <c r="I520" i="1" s="1"/>
  <c r="I519" i="1" s="1"/>
  <c r="J521" i="1"/>
  <c r="J520" i="1" s="1"/>
  <c r="J519" i="1" s="1"/>
  <c r="K521" i="1"/>
  <c r="K520" i="1" s="1"/>
  <c r="K519" i="1" s="1"/>
  <c r="L521" i="1"/>
  <c r="L520" i="1" s="1"/>
  <c r="L519" i="1" s="1"/>
  <c r="M521" i="1"/>
  <c r="M520" i="1" s="1"/>
  <c r="M519" i="1" s="1"/>
  <c r="N521" i="1"/>
  <c r="N520" i="1" s="1"/>
  <c r="N519" i="1" s="1"/>
  <c r="H510" i="1"/>
  <c r="H509" i="1" s="1"/>
  <c r="H508" i="1" s="1"/>
  <c r="H507" i="1" s="1"/>
  <c r="I510" i="1"/>
  <c r="I509" i="1" s="1"/>
  <c r="I508" i="1" s="1"/>
  <c r="I507" i="1" s="1"/>
  <c r="J510" i="1"/>
  <c r="J509" i="1" s="1"/>
  <c r="J508" i="1" s="1"/>
  <c r="J507" i="1" s="1"/>
  <c r="K510" i="1"/>
  <c r="K509" i="1" s="1"/>
  <c r="K508" i="1" s="1"/>
  <c r="K507" i="1" s="1"/>
  <c r="L510" i="1"/>
  <c r="L509" i="1" s="1"/>
  <c r="L508" i="1" s="1"/>
  <c r="L507" i="1" s="1"/>
  <c r="I497" i="1"/>
  <c r="I496" i="1" s="1"/>
  <c r="I495" i="1" s="1"/>
  <c r="J497" i="1"/>
  <c r="J496" i="1" s="1"/>
  <c r="J495" i="1" s="1"/>
  <c r="K497" i="1"/>
  <c r="K496" i="1" s="1"/>
  <c r="K495" i="1" s="1"/>
  <c r="L497" i="1"/>
  <c r="L496" i="1" s="1"/>
  <c r="L495" i="1" s="1"/>
  <c r="M497" i="1"/>
  <c r="M496" i="1" s="1"/>
  <c r="M495" i="1" s="1"/>
  <c r="N497" i="1"/>
  <c r="N496" i="1" s="1"/>
  <c r="N495" i="1" s="1"/>
  <c r="H493" i="1"/>
  <c r="H492" i="1" s="1"/>
  <c r="H491" i="1" s="1"/>
  <c r="I493" i="1"/>
  <c r="I492" i="1" s="1"/>
  <c r="I491" i="1" s="1"/>
  <c r="J493" i="1"/>
  <c r="J492" i="1" s="1"/>
  <c r="J491" i="1" s="1"/>
  <c r="K493" i="1"/>
  <c r="K492" i="1" s="1"/>
  <c r="K491" i="1" s="1"/>
  <c r="L493" i="1"/>
  <c r="L492" i="1" s="1"/>
  <c r="L491" i="1" s="1"/>
  <c r="I489" i="1"/>
  <c r="I488" i="1" s="1"/>
  <c r="I487" i="1" s="1"/>
  <c r="J489" i="1"/>
  <c r="J488" i="1" s="1"/>
  <c r="J487" i="1" s="1"/>
  <c r="K489" i="1"/>
  <c r="K488" i="1" s="1"/>
  <c r="K487" i="1" s="1"/>
  <c r="L489" i="1"/>
  <c r="L488" i="1" s="1"/>
  <c r="L487" i="1" s="1"/>
  <c r="N489" i="1"/>
  <c r="N488" i="1" s="1"/>
  <c r="N487" i="1" s="1"/>
  <c r="H465" i="1"/>
  <c r="I465" i="1"/>
  <c r="J465" i="1"/>
  <c r="K465" i="1"/>
  <c r="L465" i="1"/>
  <c r="M465" i="1"/>
  <c r="N465" i="1"/>
  <c r="H463" i="1"/>
  <c r="I463" i="1"/>
  <c r="J463" i="1"/>
  <c r="K463" i="1"/>
  <c r="L463" i="1"/>
  <c r="H459" i="1"/>
  <c r="H458" i="1" s="1"/>
  <c r="H457" i="1" s="1"/>
  <c r="I459" i="1"/>
  <c r="I458" i="1" s="1"/>
  <c r="I457" i="1" s="1"/>
  <c r="J459" i="1"/>
  <c r="J458" i="1" s="1"/>
  <c r="J457" i="1" s="1"/>
  <c r="K459" i="1"/>
  <c r="K458" i="1" s="1"/>
  <c r="K457" i="1" s="1"/>
  <c r="L459" i="1"/>
  <c r="L458" i="1" s="1"/>
  <c r="L457" i="1" s="1"/>
  <c r="N459" i="1"/>
  <c r="N458" i="1" s="1"/>
  <c r="N457" i="1" s="1"/>
  <c r="H452" i="1"/>
  <c r="I452" i="1"/>
  <c r="J452" i="1"/>
  <c r="K452" i="1"/>
  <c r="L452" i="1"/>
  <c r="M452" i="1"/>
  <c r="N452" i="1"/>
  <c r="H450" i="1"/>
  <c r="I450" i="1"/>
  <c r="J450" i="1"/>
  <c r="K450" i="1"/>
  <c r="L450" i="1"/>
  <c r="M450" i="1"/>
  <c r="H445" i="1"/>
  <c r="H444" i="1" s="1"/>
  <c r="H443" i="1" s="1"/>
  <c r="H442" i="1" s="1"/>
  <c r="I445" i="1"/>
  <c r="I444" i="1" s="1"/>
  <c r="I443" i="1" s="1"/>
  <c r="I442" i="1" s="1"/>
  <c r="J445" i="1"/>
  <c r="J444" i="1" s="1"/>
  <c r="J443" i="1" s="1"/>
  <c r="J442" i="1" s="1"/>
  <c r="K445" i="1"/>
  <c r="K444" i="1" s="1"/>
  <c r="K443" i="1" s="1"/>
  <c r="K442" i="1" s="1"/>
  <c r="L445" i="1"/>
  <c r="L444" i="1" s="1"/>
  <c r="L443" i="1" s="1"/>
  <c r="L442" i="1" s="1"/>
  <c r="M445" i="1"/>
  <c r="M444" i="1" s="1"/>
  <c r="M443" i="1" s="1"/>
  <c r="M442" i="1" s="1"/>
  <c r="N445" i="1"/>
  <c r="N444" i="1" s="1"/>
  <c r="N443" i="1" s="1"/>
  <c r="N442" i="1" s="1"/>
  <c r="H440" i="1"/>
  <c r="H439" i="1" s="1"/>
  <c r="H438" i="1" s="1"/>
  <c r="H437" i="1" s="1"/>
  <c r="I440" i="1"/>
  <c r="I439" i="1" s="1"/>
  <c r="I438" i="1" s="1"/>
  <c r="I437" i="1" s="1"/>
  <c r="J440" i="1"/>
  <c r="J439" i="1" s="1"/>
  <c r="J438" i="1" s="1"/>
  <c r="J437" i="1" s="1"/>
  <c r="K440" i="1"/>
  <c r="K439" i="1" s="1"/>
  <c r="K438" i="1" s="1"/>
  <c r="K437" i="1" s="1"/>
  <c r="L440" i="1"/>
  <c r="L439" i="1" s="1"/>
  <c r="L438" i="1" s="1"/>
  <c r="L437" i="1" s="1"/>
  <c r="H427" i="1"/>
  <c r="H426" i="1" s="1"/>
  <c r="H425" i="1" s="1"/>
  <c r="H424" i="1" s="1"/>
  <c r="I427" i="1"/>
  <c r="I426" i="1" s="1"/>
  <c r="I425" i="1" s="1"/>
  <c r="I424" i="1" s="1"/>
  <c r="J427" i="1"/>
  <c r="J426" i="1" s="1"/>
  <c r="J425" i="1" s="1"/>
  <c r="J424" i="1" s="1"/>
  <c r="K427" i="1"/>
  <c r="K426" i="1" s="1"/>
  <c r="K425" i="1" s="1"/>
  <c r="K424" i="1" s="1"/>
  <c r="L427" i="1"/>
  <c r="L426" i="1" s="1"/>
  <c r="L425" i="1" s="1"/>
  <c r="L424" i="1" s="1"/>
  <c r="M427" i="1"/>
  <c r="M426" i="1" s="1"/>
  <c r="M425" i="1" s="1"/>
  <c r="M424" i="1" s="1"/>
  <c r="N427" i="1"/>
  <c r="N426" i="1" s="1"/>
  <c r="N425" i="1" s="1"/>
  <c r="N424" i="1" s="1"/>
  <c r="H419" i="1"/>
  <c r="H418" i="1" s="1"/>
  <c r="H417" i="1" s="1"/>
  <c r="H416" i="1" s="1"/>
  <c r="H415" i="1" s="1"/>
  <c r="H414" i="1" s="1"/>
  <c r="I419" i="1"/>
  <c r="I418" i="1" s="1"/>
  <c r="I417" i="1" s="1"/>
  <c r="I416" i="1" s="1"/>
  <c r="I415" i="1" s="1"/>
  <c r="I414" i="1" s="1"/>
  <c r="J419" i="1"/>
  <c r="J418" i="1" s="1"/>
  <c r="J417" i="1" s="1"/>
  <c r="J416" i="1" s="1"/>
  <c r="J415" i="1" s="1"/>
  <c r="J414" i="1" s="1"/>
  <c r="K419" i="1"/>
  <c r="K418" i="1" s="1"/>
  <c r="K417" i="1" s="1"/>
  <c r="K416" i="1" s="1"/>
  <c r="K415" i="1" s="1"/>
  <c r="K414" i="1" s="1"/>
  <c r="L419" i="1"/>
  <c r="L418" i="1" s="1"/>
  <c r="L417" i="1" s="1"/>
  <c r="L416" i="1" s="1"/>
  <c r="L415" i="1" s="1"/>
  <c r="L414" i="1" s="1"/>
  <c r="M419" i="1"/>
  <c r="M418" i="1" s="1"/>
  <c r="M417" i="1" s="1"/>
  <c r="M416" i="1" s="1"/>
  <c r="M415" i="1" s="1"/>
  <c r="M414" i="1" s="1"/>
  <c r="H410" i="1"/>
  <c r="I410" i="1"/>
  <c r="J410" i="1"/>
  <c r="K410" i="1"/>
  <c r="L410" i="1"/>
  <c r="M410" i="1"/>
  <c r="N410" i="1"/>
  <c r="H408" i="1"/>
  <c r="I408" i="1"/>
  <c r="J408" i="1"/>
  <c r="K408" i="1"/>
  <c r="L408" i="1"/>
  <c r="H406" i="1"/>
  <c r="I406" i="1"/>
  <c r="J406" i="1"/>
  <c r="K406" i="1"/>
  <c r="L406" i="1"/>
  <c r="N406" i="1"/>
  <c r="H402" i="1"/>
  <c r="H401" i="1" s="1"/>
  <c r="H400" i="1" s="1"/>
  <c r="I402" i="1"/>
  <c r="I401" i="1" s="1"/>
  <c r="I400" i="1" s="1"/>
  <c r="J402" i="1"/>
  <c r="J401" i="1" s="1"/>
  <c r="J400" i="1" s="1"/>
  <c r="K402" i="1"/>
  <c r="K401" i="1" s="1"/>
  <c r="K400" i="1" s="1"/>
  <c r="L402" i="1"/>
  <c r="L401" i="1" s="1"/>
  <c r="L400" i="1" s="1"/>
  <c r="N402" i="1"/>
  <c r="N401" i="1" s="1"/>
  <c r="N400" i="1" s="1"/>
  <c r="H387" i="1"/>
  <c r="I387" i="1"/>
  <c r="J387" i="1"/>
  <c r="K387" i="1"/>
  <c r="L387" i="1"/>
  <c r="N387" i="1"/>
  <c r="H385" i="1"/>
  <c r="I385" i="1"/>
  <c r="J385" i="1"/>
  <c r="K385" i="1"/>
  <c r="L385" i="1"/>
  <c r="N382" i="1"/>
  <c r="N381" i="1" s="1"/>
  <c r="N379" i="1"/>
  <c r="N378" i="1" s="1"/>
  <c r="M374" i="1"/>
  <c r="M373" i="1" s="1"/>
  <c r="M372" i="1" s="1"/>
  <c r="M371" i="1" s="1"/>
  <c r="N374" i="1"/>
  <c r="N373" i="1" s="1"/>
  <c r="N372" i="1" s="1"/>
  <c r="N371" i="1" s="1"/>
  <c r="H368" i="1"/>
  <c r="H367" i="1" s="1"/>
  <c r="H366" i="1" s="1"/>
  <c r="H365" i="1" s="1"/>
  <c r="I368" i="1"/>
  <c r="I367" i="1" s="1"/>
  <c r="I366" i="1" s="1"/>
  <c r="I365" i="1" s="1"/>
  <c r="J368" i="1"/>
  <c r="J367" i="1" s="1"/>
  <c r="J366" i="1" s="1"/>
  <c r="J365" i="1" s="1"/>
  <c r="K368" i="1"/>
  <c r="K367" i="1" s="1"/>
  <c r="K366" i="1" s="1"/>
  <c r="K365" i="1" s="1"/>
  <c r="L368" i="1"/>
  <c r="L367" i="1" s="1"/>
  <c r="L366" i="1" s="1"/>
  <c r="L365" i="1" s="1"/>
  <c r="M368" i="1"/>
  <c r="M367" i="1" s="1"/>
  <c r="M366" i="1" s="1"/>
  <c r="M365" i="1" s="1"/>
  <c r="I361" i="1"/>
  <c r="I360" i="1" s="1"/>
  <c r="I359" i="1" s="1"/>
  <c r="J361" i="1"/>
  <c r="J360" i="1" s="1"/>
  <c r="J359" i="1" s="1"/>
  <c r="K361" i="1"/>
  <c r="K360" i="1" s="1"/>
  <c r="K359" i="1" s="1"/>
  <c r="L361" i="1"/>
  <c r="L360" i="1" s="1"/>
  <c r="L359" i="1" s="1"/>
  <c r="M361" i="1"/>
  <c r="M360" i="1" s="1"/>
  <c r="M359" i="1" s="1"/>
  <c r="N361" i="1"/>
  <c r="N360" i="1" s="1"/>
  <c r="N359" i="1" s="1"/>
  <c r="H354" i="1"/>
  <c r="H353" i="1" s="1"/>
  <c r="I354" i="1"/>
  <c r="I353" i="1" s="1"/>
  <c r="J354" i="1"/>
  <c r="J353" i="1" s="1"/>
  <c r="K354" i="1"/>
  <c r="K353" i="1" s="1"/>
  <c r="L354" i="1"/>
  <c r="L353" i="1" s="1"/>
  <c r="M354" i="1"/>
  <c r="M353" i="1" s="1"/>
  <c r="N354" i="1"/>
  <c r="N353" i="1" s="1"/>
  <c r="H351" i="1"/>
  <c r="H350" i="1" s="1"/>
  <c r="I351" i="1"/>
  <c r="I350" i="1" s="1"/>
  <c r="J351" i="1"/>
  <c r="J350" i="1" s="1"/>
  <c r="K351" i="1"/>
  <c r="K350" i="1" s="1"/>
  <c r="L351" i="1"/>
  <c r="L350" i="1" s="1"/>
  <c r="N351" i="1"/>
  <c r="N350" i="1" s="1"/>
  <c r="H348" i="1"/>
  <c r="H347" i="1" s="1"/>
  <c r="I348" i="1"/>
  <c r="I347" i="1" s="1"/>
  <c r="J348" i="1"/>
  <c r="J347" i="1" s="1"/>
  <c r="K348" i="1"/>
  <c r="K347" i="1" s="1"/>
  <c r="L348" i="1"/>
  <c r="L347" i="1" s="1"/>
  <c r="M348" i="1"/>
  <c r="M347" i="1" s="1"/>
  <c r="H345" i="1"/>
  <c r="H344" i="1" s="1"/>
  <c r="I345" i="1"/>
  <c r="I344" i="1" s="1"/>
  <c r="J345" i="1"/>
  <c r="J344" i="1" s="1"/>
  <c r="K345" i="1"/>
  <c r="K344" i="1" s="1"/>
  <c r="L345" i="1"/>
  <c r="L344" i="1" s="1"/>
  <c r="H324" i="1"/>
  <c r="H323" i="1" s="1"/>
  <c r="H322" i="1" s="1"/>
  <c r="H321" i="1" s="1"/>
  <c r="H320" i="1" s="1"/>
  <c r="I324" i="1"/>
  <c r="I323" i="1" s="1"/>
  <c r="I322" i="1" s="1"/>
  <c r="I321" i="1" s="1"/>
  <c r="I320" i="1" s="1"/>
  <c r="J324" i="1"/>
  <c r="J323" i="1" s="1"/>
  <c r="J322" i="1" s="1"/>
  <c r="J321" i="1" s="1"/>
  <c r="J320" i="1" s="1"/>
  <c r="K324" i="1"/>
  <c r="K323" i="1" s="1"/>
  <c r="K322" i="1" s="1"/>
  <c r="K321" i="1" s="1"/>
  <c r="K320" i="1" s="1"/>
  <c r="L324" i="1"/>
  <c r="L323" i="1" s="1"/>
  <c r="L322" i="1" s="1"/>
  <c r="L321" i="1" s="1"/>
  <c r="L320" i="1" s="1"/>
  <c r="N324" i="1"/>
  <c r="N323" i="1" s="1"/>
  <c r="N322" i="1" s="1"/>
  <c r="N321" i="1" s="1"/>
  <c r="N320" i="1" s="1"/>
  <c r="H308" i="1"/>
  <c r="I308" i="1"/>
  <c r="J308" i="1"/>
  <c r="K308" i="1"/>
  <c r="L308" i="1"/>
  <c r="H306" i="1"/>
  <c r="I306" i="1"/>
  <c r="J306" i="1"/>
  <c r="K306" i="1"/>
  <c r="L306" i="1"/>
  <c r="M306" i="1"/>
  <c r="N306" i="1"/>
  <c r="H304" i="1"/>
  <c r="I304" i="1"/>
  <c r="J304" i="1"/>
  <c r="K304" i="1"/>
  <c r="L304" i="1"/>
  <c r="N304" i="1"/>
  <c r="H296" i="1"/>
  <c r="H295" i="1" s="1"/>
  <c r="I296" i="1"/>
  <c r="I295" i="1" s="1"/>
  <c r="J296" i="1"/>
  <c r="J295" i="1" s="1"/>
  <c r="K296" i="1"/>
  <c r="K295" i="1" s="1"/>
  <c r="L296" i="1"/>
  <c r="L295" i="1" s="1"/>
  <c r="M296" i="1"/>
  <c r="M295" i="1" s="1"/>
  <c r="N296" i="1"/>
  <c r="N295" i="1" s="1"/>
  <c r="H300" i="1"/>
  <c r="H299" i="1" s="1"/>
  <c r="H298" i="1" s="1"/>
  <c r="I300" i="1"/>
  <c r="I299" i="1" s="1"/>
  <c r="I298" i="1" s="1"/>
  <c r="J300" i="1"/>
  <c r="J299" i="1" s="1"/>
  <c r="J298" i="1" s="1"/>
  <c r="K300" i="1"/>
  <c r="K299" i="1" s="1"/>
  <c r="K298" i="1" s="1"/>
  <c r="L300" i="1"/>
  <c r="L299" i="1" s="1"/>
  <c r="L298" i="1" s="1"/>
  <c r="M300" i="1"/>
  <c r="M299" i="1" s="1"/>
  <c r="M298" i="1" s="1"/>
  <c r="H291" i="1"/>
  <c r="H290" i="1" s="1"/>
  <c r="H289" i="1" s="1"/>
  <c r="H288" i="1" s="1"/>
  <c r="I291" i="1"/>
  <c r="I290" i="1" s="1"/>
  <c r="I289" i="1" s="1"/>
  <c r="I288" i="1" s="1"/>
  <c r="J291" i="1"/>
  <c r="J290" i="1" s="1"/>
  <c r="J289" i="1" s="1"/>
  <c r="J288" i="1" s="1"/>
  <c r="K291" i="1"/>
  <c r="K290" i="1" s="1"/>
  <c r="K289" i="1" s="1"/>
  <c r="K288" i="1" s="1"/>
  <c r="L291" i="1"/>
  <c r="L290" i="1" s="1"/>
  <c r="L289" i="1" s="1"/>
  <c r="L288" i="1" s="1"/>
  <c r="N291" i="1"/>
  <c r="N290" i="1" s="1"/>
  <c r="N289" i="1" s="1"/>
  <c r="N288" i="1" s="1"/>
  <c r="H286" i="1"/>
  <c r="H285" i="1" s="1"/>
  <c r="H284" i="1" s="1"/>
  <c r="H283" i="1" s="1"/>
  <c r="I286" i="1"/>
  <c r="I285" i="1" s="1"/>
  <c r="I284" i="1" s="1"/>
  <c r="I283" i="1" s="1"/>
  <c r="J286" i="1"/>
  <c r="J285" i="1" s="1"/>
  <c r="J284" i="1" s="1"/>
  <c r="J283" i="1" s="1"/>
  <c r="K286" i="1"/>
  <c r="K285" i="1" s="1"/>
  <c r="K284" i="1" s="1"/>
  <c r="K283" i="1" s="1"/>
  <c r="L286" i="1"/>
  <c r="L285" i="1" s="1"/>
  <c r="L284" i="1" s="1"/>
  <c r="L283" i="1" s="1"/>
  <c r="M286" i="1"/>
  <c r="M285" i="1" s="1"/>
  <c r="M284" i="1" s="1"/>
  <c r="M283" i="1" s="1"/>
  <c r="H279" i="1"/>
  <c r="H278" i="1" s="1"/>
  <c r="H277" i="1" s="1"/>
  <c r="H276" i="1" s="1"/>
  <c r="H275" i="1" s="1"/>
  <c r="I279" i="1"/>
  <c r="I278" i="1" s="1"/>
  <c r="I277" i="1" s="1"/>
  <c r="I276" i="1" s="1"/>
  <c r="I275" i="1" s="1"/>
  <c r="J279" i="1"/>
  <c r="J278" i="1" s="1"/>
  <c r="J277" i="1" s="1"/>
  <c r="J276" i="1" s="1"/>
  <c r="J275" i="1" s="1"/>
  <c r="K279" i="1"/>
  <c r="K278" i="1" s="1"/>
  <c r="K277" i="1" s="1"/>
  <c r="K276" i="1" s="1"/>
  <c r="K275" i="1" s="1"/>
  <c r="L279" i="1"/>
  <c r="L278" i="1" s="1"/>
  <c r="L277" i="1" s="1"/>
  <c r="L276" i="1" s="1"/>
  <c r="L275" i="1" s="1"/>
  <c r="M279" i="1"/>
  <c r="M278" i="1" s="1"/>
  <c r="M277" i="1" s="1"/>
  <c r="M276" i="1" s="1"/>
  <c r="M275" i="1" s="1"/>
  <c r="N279" i="1"/>
  <c r="N278" i="1" s="1"/>
  <c r="N277" i="1" s="1"/>
  <c r="N276" i="1" s="1"/>
  <c r="N275" i="1" s="1"/>
  <c r="H271" i="1"/>
  <c r="I271" i="1"/>
  <c r="J271" i="1"/>
  <c r="K271" i="1"/>
  <c r="L271" i="1"/>
  <c r="M271" i="1"/>
  <c r="N271" i="1"/>
  <c r="H269" i="1"/>
  <c r="I269" i="1"/>
  <c r="J269" i="1"/>
  <c r="K269" i="1"/>
  <c r="L269" i="1"/>
  <c r="N269" i="1"/>
  <c r="H267" i="1"/>
  <c r="I267" i="1"/>
  <c r="J267" i="1"/>
  <c r="K267" i="1"/>
  <c r="L267" i="1"/>
  <c r="N267" i="1"/>
  <c r="H235" i="1"/>
  <c r="H234" i="1" s="1"/>
  <c r="I235" i="1"/>
  <c r="I234" i="1" s="1"/>
  <c r="J235" i="1"/>
  <c r="J234" i="1" s="1"/>
  <c r="K235" i="1"/>
  <c r="K234" i="1" s="1"/>
  <c r="L235" i="1"/>
  <c r="L234" i="1" s="1"/>
  <c r="H232" i="1"/>
  <c r="H231" i="1" s="1"/>
  <c r="H230" i="1" s="1"/>
  <c r="I232" i="1"/>
  <c r="I231" i="1" s="1"/>
  <c r="I230" i="1" s="1"/>
  <c r="J232" i="1"/>
  <c r="J231" i="1" s="1"/>
  <c r="J230" i="1" s="1"/>
  <c r="K232" i="1"/>
  <c r="K231" i="1" s="1"/>
  <c r="K230" i="1" s="1"/>
  <c r="L232" i="1"/>
  <c r="L231" i="1" s="1"/>
  <c r="L230" i="1" s="1"/>
  <c r="N232" i="1"/>
  <c r="N231" i="1" s="1"/>
  <c r="N230" i="1" s="1"/>
  <c r="H218" i="1"/>
  <c r="H217" i="1" s="1"/>
  <c r="H216" i="1" s="1"/>
  <c r="H215" i="1" s="1"/>
  <c r="H214" i="1" s="1"/>
  <c r="I218" i="1"/>
  <c r="I217" i="1" s="1"/>
  <c r="I216" i="1" s="1"/>
  <c r="I215" i="1" s="1"/>
  <c r="I214" i="1" s="1"/>
  <c r="J218" i="1"/>
  <c r="J217" i="1" s="1"/>
  <c r="J216" i="1" s="1"/>
  <c r="J215" i="1" s="1"/>
  <c r="J214" i="1" s="1"/>
  <c r="K218" i="1"/>
  <c r="K217" i="1" s="1"/>
  <c r="K216" i="1" s="1"/>
  <c r="K215" i="1" s="1"/>
  <c r="K214" i="1" s="1"/>
  <c r="L218" i="1"/>
  <c r="L217" i="1" s="1"/>
  <c r="L216" i="1" s="1"/>
  <c r="L215" i="1" s="1"/>
  <c r="L214" i="1" s="1"/>
  <c r="N218" i="1"/>
  <c r="N217" i="1" s="1"/>
  <c r="N216" i="1" s="1"/>
  <c r="N215" i="1" s="1"/>
  <c r="N214" i="1" s="1"/>
  <c r="H211" i="1"/>
  <c r="H210" i="1" s="1"/>
  <c r="H209" i="1" s="1"/>
  <c r="H208" i="1" s="1"/>
  <c r="H207" i="1" s="1"/>
  <c r="I211" i="1"/>
  <c r="I210" i="1" s="1"/>
  <c r="I209" i="1" s="1"/>
  <c r="I208" i="1" s="1"/>
  <c r="I207" i="1" s="1"/>
  <c r="J211" i="1"/>
  <c r="J210" i="1" s="1"/>
  <c r="J209" i="1" s="1"/>
  <c r="J208" i="1" s="1"/>
  <c r="J207" i="1" s="1"/>
  <c r="K211" i="1"/>
  <c r="K210" i="1" s="1"/>
  <c r="K209" i="1" s="1"/>
  <c r="K208" i="1" s="1"/>
  <c r="K207" i="1" s="1"/>
  <c r="L211" i="1"/>
  <c r="L210" i="1" s="1"/>
  <c r="L209" i="1" s="1"/>
  <c r="L208" i="1" s="1"/>
  <c r="L207" i="1" s="1"/>
  <c r="M211" i="1"/>
  <c r="M210" i="1" s="1"/>
  <c r="M209" i="1" s="1"/>
  <c r="M208" i="1" s="1"/>
  <c r="M207" i="1" s="1"/>
  <c r="H190" i="1"/>
  <c r="H189" i="1" s="1"/>
  <c r="I190" i="1"/>
  <c r="I189" i="1" s="1"/>
  <c r="J190" i="1"/>
  <c r="J189" i="1" s="1"/>
  <c r="K190" i="1"/>
  <c r="K189" i="1" s="1"/>
  <c r="L190" i="1"/>
  <c r="L189" i="1" s="1"/>
  <c r="N190" i="1"/>
  <c r="N189" i="1" s="1"/>
  <c r="H187" i="1"/>
  <c r="I187" i="1"/>
  <c r="J187" i="1"/>
  <c r="K187" i="1"/>
  <c r="L187" i="1"/>
  <c r="M187" i="1"/>
  <c r="H185" i="1"/>
  <c r="I185" i="1"/>
  <c r="J185" i="1"/>
  <c r="K185" i="1"/>
  <c r="L185" i="1"/>
  <c r="N185" i="1"/>
  <c r="I176" i="1"/>
  <c r="I175" i="1" s="1"/>
  <c r="I174" i="1" s="1"/>
  <c r="J176" i="1"/>
  <c r="J175" i="1" s="1"/>
  <c r="J174" i="1" s="1"/>
  <c r="K176" i="1"/>
  <c r="K175" i="1" s="1"/>
  <c r="K174" i="1" s="1"/>
  <c r="L176" i="1"/>
  <c r="L175" i="1" s="1"/>
  <c r="L174" i="1" s="1"/>
  <c r="M176" i="1"/>
  <c r="M175" i="1" s="1"/>
  <c r="M174" i="1" s="1"/>
  <c r="H171" i="1"/>
  <c r="I171" i="1"/>
  <c r="J171" i="1"/>
  <c r="K171" i="1"/>
  <c r="L171" i="1"/>
  <c r="N171" i="1"/>
  <c r="H172" i="1"/>
  <c r="I172" i="1"/>
  <c r="J172" i="1"/>
  <c r="K172" i="1"/>
  <c r="L172" i="1"/>
  <c r="N172" i="1"/>
  <c r="H161" i="1"/>
  <c r="I161" i="1"/>
  <c r="J161" i="1"/>
  <c r="K161" i="1"/>
  <c r="L161" i="1"/>
  <c r="H159" i="1"/>
  <c r="I159" i="1"/>
  <c r="J159" i="1"/>
  <c r="K159" i="1"/>
  <c r="L159" i="1"/>
  <c r="M159" i="1"/>
  <c r="H148" i="1"/>
  <c r="I148" i="1"/>
  <c r="J148" i="1"/>
  <c r="K148" i="1"/>
  <c r="L148" i="1"/>
  <c r="M148" i="1"/>
  <c r="N148" i="1"/>
  <c r="H149" i="1"/>
  <c r="I149" i="1"/>
  <c r="J149" i="1"/>
  <c r="K149" i="1"/>
  <c r="L149" i="1"/>
  <c r="M149" i="1"/>
  <c r="N149" i="1"/>
  <c r="H150" i="1"/>
  <c r="I150" i="1"/>
  <c r="J150" i="1"/>
  <c r="K150" i="1"/>
  <c r="L150" i="1"/>
  <c r="M150" i="1"/>
  <c r="N150" i="1"/>
  <c r="H151" i="1"/>
  <c r="I151" i="1"/>
  <c r="J151" i="1"/>
  <c r="K151" i="1"/>
  <c r="L151" i="1"/>
  <c r="M151" i="1"/>
  <c r="N151" i="1"/>
  <c r="H152" i="1"/>
  <c r="I152" i="1"/>
  <c r="J152" i="1"/>
  <c r="K152" i="1"/>
  <c r="L152" i="1"/>
  <c r="M152" i="1"/>
  <c r="N152" i="1"/>
  <c r="H145" i="1"/>
  <c r="I145" i="1"/>
  <c r="J145" i="1"/>
  <c r="K145" i="1"/>
  <c r="L145" i="1"/>
  <c r="H143" i="1"/>
  <c r="I143" i="1"/>
  <c r="J143" i="1"/>
  <c r="K143" i="1"/>
  <c r="L143" i="1"/>
  <c r="M143" i="1"/>
  <c r="N143" i="1"/>
  <c r="H141" i="1"/>
  <c r="I141" i="1"/>
  <c r="J141" i="1"/>
  <c r="K141" i="1"/>
  <c r="L141" i="1"/>
  <c r="N141" i="1"/>
  <c r="H123" i="1"/>
  <c r="H122" i="1" s="1"/>
  <c r="H121" i="1" s="1"/>
  <c r="I123" i="1"/>
  <c r="I122" i="1" s="1"/>
  <c r="I121" i="1" s="1"/>
  <c r="I120" i="1" s="1"/>
  <c r="I119" i="1" s="1"/>
  <c r="I118" i="1" s="1"/>
  <c r="J123" i="1"/>
  <c r="J122" i="1" s="1"/>
  <c r="J121" i="1" s="1"/>
  <c r="J120" i="1" s="1"/>
  <c r="J119" i="1" s="1"/>
  <c r="J118" i="1" s="1"/>
  <c r="K123" i="1"/>
  <c r="K122" i="1" s="1"/>
  <c r="K121" i="1" s="1"/>
  <c r="K120" i="1" s="1"/>
  <c r="K119" i="1" s="1"/>
  <c r="K118" i="1" s="1"/>
  <c r="L123" i="1"/>
  <c r="L122" i="1" s="1"/>
  <c r="L121" i="1" s="1"/>
  <c r="L120" i="1" s="1"/>
  <c r="L119" i="1" s="1"/>
  <c r="L118" i="1" s="1"/>
  <c r="M123" i="1"/>
  <c r="M122" i="1" s="1"/>
  <c r="M121" i="1" s="1"/>
  <c r="M120" i="1" s="1"/>
  <c r="M119" i="1" s="1"/>
  <c r="M118" i="1" s="1"/>
  <c r="I108" i="1"/>
  <c r="I107" i="1" s="1"/>
  <c r="J108" i="1"/>
  <c r="J107" i="1" s="1"/>
  <c r="K108" i="1"/>
  <c r="K107" i="1" s="1"/>
  <c r="L108" i="1"/>
  <c r="L107" i="1" s="1"/>
  <c r="N108" i="1"/>
  <c r="N107" i="1" s="1"/>
  <c r="I105" i="1"/>
  <c r="I104" i="1" s="1"/>
  <c r="J105" i="1"/>
  <c r="J104" i="1" s="1"/>
  <c r="K105" i="1"/>
  <c r="K104" i="1" s="1"/>
  <c r="L105" i="1"/>
  <c r="L104" i="1" s="1"/>
  <c r="M105" i="1"/>
  <c r="M104" i="1" s="1"/>
  <c r="N105" i="1"/>
  <c r="N104" i="1" s="1"/>
  <c r="I102" i="1"/>
  <c r="I101" i="1" s="1"/>
  <c r="J102" i="1"/>
  <c r="J101" i="1" s="1"/>
  <c r="K102" i="1"/>
  <c r="K101" i="1" s="1"/>
  <c r="L102" i="1"/>
  <c r="L101" i="1" s="1"/>
  <c r="N102" i="1"/>
  <c r="N101" i="1" s="1"/>
  <c r="I99" i="1"/>
  <c r="I98" i="1" s="1"/>
  <c r="J99" i="1"/>
  <c r="J98" i="1" s="1"/>
  <c r="K99" i="1"/>
  <c r="K98" i="1" s="1"/>
  <c r="L99" i="1"/>
  <c r="L98" i="1" s="1"/>
  <c r="M99" i="1"/>
  <c r="M98" i="1" s="1"/>
  <c r="I96" i="1"/>
  <c r="I95" i="1" s="1"/>
  <c r="J96" i="1"/>
  <c r="J95" i="1" s="1"/>
  <c r="K96" i="1"/>
  <c r="K95" i="1" s="1"/>
  <c r="L96" i="1"/>
  <c r="L95" i="1" s="1"/>
  <c r="N96" i="1"/>
  <c r="N95" i="1" s="1"/>
  <c r="I93" i="1"/>
  <c r="I92" i="1" s="1"/>
  <c r="J93" i="1"/>
  <c r="J92" i="1" s="1"/>
  <c r="K93" i="1"/>
  <c r="K92" i="1" s="1"/>
  <c r="L93" i="1"/>
  <c r="L92" i="1" s="1"/>
  <c r="M93" i="1"/>
  <c r="M92" i="1" s="1"/>
  <c r="I90" i="1"/>
  <c r="I89" i="1" s="1"/>
  <c r="J90" i="1"/>
  <c r="J89" i="1" s="1"/>
  <c r="K90" i="1"/>
  <c r="K89" i="1" s="1"/>
  <c r="L90" i="1"/>
  <c r="L89" i="1" s="1"/>
  <c r="N90" i="1"/>
  <c r="N89" i="1" s="1"/>
  <c r="H86" i="1"/>
  <c r="I86" i="1"/>
  <c r="J86" i="1"/>
  <c r="K86" i="1"/>
  <c r="L86" i="1"/>
  <c r="M86" i="1"/>
  <c r="H82" i="1"/>
  <c r="I82" i="1"/>
  <c r="J82" i="1"/>
  <c r="K82" i="1"/>
  <c r="L82" i="1"/>
  <c r="N82" i="1"/>
  <c r="I80" i="1"/>
  <c r="J80" i="1"/>
  <c r="K80" i="1"/>
  <c r="L80" i="1"/>
  <c r="H73" i="1"/>
  <c r="H72" i="1" s="1"/>
  <c r="H71" i="1" s="1"/>
  <c r="H70" i="1" s="1"/>
  <c r="H69" i="1" s="1"/>
  <c r="I73" i="1"/>
  <c r="I72" i="1" s="1"/>
  <c r="I71" i="1" s="1"/>
  <c r="I70" i="1" s="1"/>
  <c r="I69" i="1" s="1"/>
  <c r="J73" i="1"/>
  <c r="J72" i="1" s="1"/>
  <c r="J71" i="1" s="1"/>
  <c r="J70" i="1" s="1"/>
  <c r="J69" i="1" s="1"/>
  <c r="K73" i="1"/>
  <c r="K72" i="1" s="1"/>
  <c r="K71" i="1" s="1"/>
  <c r="K70" i="1" s="1"/>
  <c r="K69" i="1" s="1"/>
  <c r="L73" i="1"/>
  <c r="L72" i="1" s="1"/>
  <c r="L71" i="1" s="1"/>
  <c r="L70" i="1" s="1"/>
  <c r="L69" i="1" s="1"/>
  <c r="N73" i="1"/>
  <c r="N72" i="1" s="1"/>
  <c r="N71" i="1" s="1"/>
  <c r="N70" i="1" s="1"/>
  <c r="N69" i="1" s="1"/>
  <c r="H64" i="1"/>
  <c r="H63" i="1" s="1"/>
  <c r="I64" i="1"/>
  <c r="I63" i="1" s="1"/>
  <c r="J64" i="1"/>
  <c r="J63" i="1" s="1"/>
  <c r="K64" i="1"/>
  <c r="K63" i="1" s="1"/>
  <c r="L64" i="1"/>
  <c r="L63" i="1" s="1"/>
  <c r="N64" i="1"/>
  <c r="N63" i="1" s="1"/>
  <c r="H59" i="1"/>
  <c r="I59" i="1"/>
  <c r="J59" i="1"/>
  <c r="K59" i="1"/>
  <c r="L59" i="1"/>
  <c r="H57" i="1"/>
  <c r="I57" i="1"/>
  <c r="J57" i="1"/>
  <c r="K57" i="1"/>
  <c r="L57" i="1"/>
  <c r="N57" i="1"/>
  <c r="H52" i="1"/>
  <c r="H51" i="1" s="1"/>
  <c r="H50" i="1" s="1"/>
  <c r="H49" i="1" s="1"/>
  <c r="H48" i="1" s="1"/>
  <c r="I52" i="1"/>
  <c r="I51" i="1" s="1"/>
  <c r="I50" i="1" s="1"/>
  <c r="I49" i="1" s="1"/>
  <c r="I48" i="1" s="1"/>
  <c r="J52" i="1"/>
  <c r="J51" i="1" s="1"/>
  <c r="J50" i="1" s="1"/>
  <c r="J49" i="1" s="1"/>
  <c r="J48" i="1" s="1"/>
  <c r="K52" i="1"/>
  <c r="K51" i="1" s="1"/>
  <c r="K50" i="1" s="1"/>
  <c r="K49" i="1" s="1"/>
  <c r="K48" i="1" s="1"/>
  <c r="L52" i="1"/>
  <c r="L51" i="1" s="1"/>
  <c r="L50" i="1" s="1"/>
  <c r="L49" i="1" s="1"/>
  <c r="L48" i="1" s="1"/>
  <c r="N52" i="1"/>
  <c r="N51" i="1" s="1"/>
  <c r="N50" i="1" s="1"/>
  <c r="N49" i="1" s="1"/>
  <c r="N48" i="1" s="1"/>
  <c r="H43" i="1"/>
  <c r="I43" i="1"/>
  <c r="J43" i="1"/>
  <c r="K43" i="1"/>
  <c r="L43" i="1"/>
  <c r="M43" i="1"/>
  <c r="H41" i="1"/>
  <c r="I41" i="1"/>
  <c r="J41" i="1"/>
  <c r="K41" i="1"/>
  <c r="L41" i="1"/>
  <c r="N41" i="1"/>
  <c r="H39" i="1"/>
  <c r="I39" i="1"/>
  <c r="J39" i="1"/>
  <c r="K39" i="1"/>
  <c r="L39" i="1"/>
  <c r="H31" i="1"/>
  <c r="I31" i="1"/>
  <c r="J31" i="1"/>
  <c r="K31" i="1"/>
  <c r="L31" i="1"/>
  <c r="N31" i="1"/>
  <c r="H29" i="1"/>
  <c r="I29" i="1"/>
  <c r="J29" i="1"/>
  <c r="K29" i="1"/>
  <c r="L29" i="1"/>
  <c r="N29" i="1"/>
  <c r="H27" i="1"/>
  <c r="I27" i="1"/>
  <c r="J27" i="1"/>
  <c r="K27" i="1"/>
  <c r="L27" i="1"/>
  <c r="N27" i="1"/>
  <c r="H25" i="1"/>
  <c r="I25" i="1"/>
  <c r="J25" i="1"/>
  <c r="K25" i="1"/>
  <c r="L25" i="1"/>
  <c r="N25" i="1"/>
  <c r="H22" i="1"/>
  <c r="H21" i="1" s="1"/>
  <c r="I22" i="1"/>
  <c r="I21" i="1" s="1"/>
  <c r="J22" i="1"/>
  <c r="J21" i="1" s="1"/>
  <c r="K22" i="1"/>
  <c r="K21" i="1" s="1"/>
  <c r="L22" i="1"/>
  <c r="L21" i="1" s="1"/>
  <c r="N22" i="1"/>
  <c r="N21" i="1" s="1"/>
  <c r="H19" i="1"/>
  <c r="H18" i="1" s="1"/>
  <c r="I19" i="1"/>
  <c r="I18" i="1" s="1"/>
  <c r="J19" i="1"/>
  <c r="J18" i="1" s="1"/>
  <c r="K19" i="1"/>
  <c r="K18" i="1" s="1"/>
  <c r="L19" i="1"/>
  <c r="L18" i="1" s="1"/>
  <c r="N19" i="1"/>
  <c r="N18" i="1" s="1"/>
  <c r="N856" i="1" l="1"/>
  <c r="N855" i="1" s="1"/>
  <c r="N883" i="1"/>
  <c r="N882" i="1" s="1"/>
  <c r="N881" i="1" s="1"/>
  <c r="N951" i="1"/>
  <c r="M670" i="1"/>
  <c r="M669" i="1" s="1"/>
  <c r="M668" i="1" s="1"/>
  <c r="N919" i="1"/>
  <c r="N918" i="1" s="1"/>
  <c r="M1058" i="1"/>
  <c r="M1057" i="1" s="1"/>
  <c r="M1299" i="1"/>
  <c r="M1298" i="1" s="1"/>
  <c r="M1329" i="1"/>
  <c r="M1328" i="1" s="1"/>
  <c r="M1529" i="1"/>
  <c r="M1528" i="1" s="1"/>
  <c r="Y641" i="1"/>
  <c r="Y640" i="1" s="1"/>
  <c r="Y645" i="1"/>
  <c r="Y644" i="1" s="1"/>
  <c r="N1017" i="1"/>
  <c r="N1016" i="1" s="1"/>
  <c r="N1015" i="1" s="1"/>
  <c r="N1014" i="1" s="1"/>
  <c r="N1013" i="1" s="1"/>
  <c r="N1216" i="1"/>
  <c r="N1215" i="1" s="1"/>
  <c r="N1214" i="1" s="1"/>
  <c r="N1213" i="1" s="1"/>
  <c r="N1212" i="1" s="1"/>
  <c r="N1400" i="1"/>
  <c r="N1399" i="1" s="1"/>
  <c r="N1463" i="1"/>
  <c r="M41" i="1"/>
  <c r="M64" i="1"/>
  <c r="M63" i="1" s="1"/>
  <c r="M102" i="1"/>
  <c r="M101" i="1" s="1"/>
  <c r="M108" i="1"/>
  <c r="M107" i="1" s="1"/>
  <c r="N145" i="1"/>
  <c r="N161" i="1"/>
  <c r="M185" i="1"/>
  <c r="M291" i="1"/>
  <c r="M290" i="1" s="1"/>
  <c r="M289" i="1" s="1"/>
  <c r="M288" i="1" s="1"/>
  <c r="N308" i="1"/>
  <c r="N345" i="1"/>
  <c r="N344" i="1" s="1"/>
  <c r="N440" i="1"/>
  <c r="N439" i="1" s="1"/>
  <c r="N438" i="1" s="1"/>
  <c r="N437" i="1" s="1"/>
  <c r="M564" i="1"/>
  <c r="M563" i="1" s="1"/>
  <c r="M584" i="1"/>
  <c r="M583" i="1" s="1"/>
  <c r="N743" i="1"/>
  <c r="N742" i="1" s="1"/>
  <c r="N741" i="1" s="1"/>
  <c r="N740" i="1" s="1"/>
  <c r="N739" i="1" s="1"/>
  <c r="N790" i="1"/>
  <c r="N789" i="1" s="1"/>
  <c r="N813" i="1"/>
  <c r="N812" i="1" s="1"/>
  <c r="N901" i="1"/>
  <c r="N900" i="1" s="1"/>
  <c r="N933" i="1"/>
  <c r="N932" i="1" s="1"/>
  <c r="N931" i="1" s="1"/>
  <c r="N930" i="1" s="1"/>
  <c r="N929" i="1" s="1"/>
  <c r="N1035" i="1"/>
  <c r="N1034" i="1" s="1"/>
  <c r="N1033" i="1" s="1"/>
  <c r="N1032" i="1" s="1"/>
  <c r="N1031" i="1" s="1"/>
  <c r="M1064" i="1"/>
  <c r="M1063" i="1" s="1"/>
  <c r="M1111" i="1"/>
  <c r="M1110" i="1" s="1"/>
  <c r="M1109" i="1" s="1"/>
  <c r="M1108" i="1" s="1"/>
  <c r="N1245" i="1"/>
  <c r="N1244" i="1" s="1"/>
  <c r="N1281" i="1"/>
  <c r="M1290" i="1"/>
  <c r="M1289" i="1" s="1"/>
  <c r="M1317" i="1"/>
  <c r="M1316" i="1" s="1"/>
  <c r="M1335" i="1"/>
  <c r="M1334" i="1" s="1"/>
  <c r="M1365" i="1"/>
  <c r="M1364" i="1" s="1"/>
  <c r="N1388" i="1"/>
  <c r="N1387" i="1" s="1"/>
  <c r="N1436" i="1"/>
  <c r="N1443" i="1"/>
  <c r="N1448" i="1"/>
  <c r="N1453" i="1"/>
  <c r="N1452" i="1" s="1"/>
  <c r="N1458" i="1"/>
  <c r="N1472" i="1"/>
  <c r="N1469" i="1" s="1"/>
  <c r="N1492" i="1"/>
  <c r="N1491" i="1" s="1"/>
  <c r="N1490" i="1" s="1"/>
  <c r="N1489" i="1" s="1"/>
  <c r="N1488" i="1" s="1"/>
  <c r="M1535" i="1"/>
  <c r="M1534" i="1" s="1"/>
  <c r="M52" i="1"/>
  <c r="M51" i="1" s="1"/>
  <c r="M50" i="1" s="1"/>
  <c r="M49" i="1" s="1"/>
  <c r="M48" i="1" s="1"/>
  <c r="M90" i="1"/>
  <c r="M89" i="1" s="1"/>
  <c r="M218" i="1"/>
  <c r="M217" i="1" s="1"/>
  <c r="M216" i="1" s="1"/>
  <c r="M215" i="1" s="1"/>
  <c r="M214" i="1" s="1"/>
  <c r="N419" i="1"/>
  <c r="N418" i="1" s="1"/>
  <c r="N417" i="1" s="1"/>
  <c r="N416" i="1" s="1"/>
  <c r="N415" i="1" s="1"/>
  <c r="N414" i="1" s="1"/>
  <c r="N493" i="1"/>
  <c r="N492" i="1" s="1"/>
  <c r="N491" i="1" s="1"/>
  <c r="N510" i="1"/>
  <c r="N509" i="1" s="1"/>
  <c r="N508" i="1" s="1"/>
  <c r="N507" i="1" s="1"/>
  <c r="M580" i="1"/>
  <c r="M579" i="1" s="1"/>
  <c r="M578" i="1" s="1"/>
  <c r="M605" i="1"/>
  <c r="M604" i="1" s="1"/>
  <c r="N761" i="1"/>
  <c r="N760" i="1" s="1"/>
  <c r="N759" i="1" s="1"/>
  <c r="N913" i="1"/>
  <c r="N912" i="1" s="1"/>
  <c r="N977" i="1"/>
  <c r="N976" i="1" s="1"/>
  <c r="N975" i="1" s="1"/>
  <c r="N974" i="1" s="1"/>
  <c r="M1000" i="1"/>
  <c r="M999" i="1" s="1"/>
  <c r="M1121" i="1"/>
  <c r="M1120" i="1" s="1"/>
  <c r="M1119" i="1" s="1"/>
  <c r="M1118" i="1" s="1"/>
  <c r="N1133" i="1"/>
  <c r="N1132" i="1" s="1"/>
  <c r="N1131" i="1" s="1"/>
  <c r="N1130" i="1" s="1"/>
  <c r="M1174" i="1"/>
  <c r="M1173" i="1" s="1"/>
  <c r="M1172" i="1" s="1"/>
  <c r="M1171" i="1" s="1"/>
  <c r="N1195" i="1"/>
  <c r="N1194" i="1" s="1"/>
  <c r="N1193" i="1" s="1"/>
  <c r="N1204" i="1"/>
  <c r="N1203" i="1" s="1"/>
  <c r="N1202" i="1" s="1"/>
  <c r="N1201" i="1" s="1"/>
  <c r="N1236" i="1"/>
  <c r="N1235" i="1" s="1"/>
  <c r="N1234" i="1" s="1"/>
  <c r="N1251" i="1"/>
  <c r="N1250" i="1" s="1"/>
  <c r="M1311" i="1"/>
  <c r="M1310" i="1" s="1"/>
  <c r="M1341" i="1"/>
  <c r="M1340" i="1" s="1"/>
  <c r="M1359" i="1"/>
  <c r="M1358" i="1" s="1"/>
  <c r="N1421" i="1"/>
  <c r="M1429" i="1"/>
  <c r="M82" i="1"/>
  <c r="M96" i="1"/>
  <c r="M95" i="1" s="1"/>
  <c r="N159" i="1"/>
  <c r="M190" i="1"/>
  <c r="M189" i="1" s="1"/>
  <c r="M351" i="1"/>
  <c r="M350" i="1" s="1"/>
  <c r="N408" i="1"/>
  <c r="N450" i="1"/>
  <c r="N553" i="1"/>
  <c r="N552" i="1" s="1"/>
  <c r="M655" i="1"/>
  <c r="M654" i="1" s="1"/>
  <c r="M653" i="1" s="1"/>
  <c r="M652" i="1" s="1"/>
  <c r="N797" i="1"/>
  <c r="N796" i="1" s="1"/>
  <c r="N795" i="1" s="1"/>
  <c r="N907" i="1"/>
  <c r="N906" i="1" s="1"/>
  <c r="M1084" i="1"/>
  <c r="M1083" i="1" s="1"/>
  <c r="M1082" i="1" s="1"/>
  <c r="M1081" i="1" s="1"/>
  <c r="N1094" i="1"/>
  <c r="N1093" i="1" s="1"/>
  <c r="N1092" i="1" s="1"/>
  <c r="N1091" i="1" s="1"/>
  <c r="M1145" i="1"/>
  <c r="M1166" i="1"/>
  <c r="M1305" i="1"/>
  <c r="M1304" i="1" s="1"/>
  <c r="M1323" i="1"/>
  <c r="M1322" i="1" s="1"/>
  <c r="M1353" i="1"/>
  <c r="M1352" i="1" s="1"/>
  <c r="M1375" i="1"/>
  <c r="M1374" i="1" s="1"/>
  <c r="M1373" i="1" s="1"/>
  <c r="M1372" i="1" s="1"/>
  <c r="M1371" i="1" s="1"/>
  <c r="N1417" i="1"/>
  <c r="N1467" i="1"/>
  <c r="M1512" i="1"/>
  <c r="M1523" i="1"/>
  <c r="M1522" i="1" s="1"/>
  <c r="M1549" i="1"/>
  <c r="M1548" i="1" s="1"/>
  <c r="M1547" i="1" s="1"/>
  <c r="M1546" i="1" s="1"/>
  <c r="Y161" i="1"/>
  <c r="Z545" i="1"/>
  <c r="Z544" i="1" s="1"/>
  <c r="Z632" i="1"/>
  <c r="Z631" i="1" s="1"/>
  <c r="Z630" i="1" s="1"/>
  <c r="Z541" i="1"/>
  <c r="Z540" i="1" s="1"/>
  <c r="Z560" i="1"/>
  <c r="Z559" i="1" s="1"/>
  <c r="Z564" i="1"/>
  <c r="Z563" i="1" s="1"/>
  <c r="Z580" i="1"/>
  <c r="Z579" i="1" s="1"/>
  <c r="Z578" i="1" s="1"/>
  <c r="Z584" i="1"/>
  <c r="Z583" i="1" s="1"/>
  <c r="Z605" i="1"/>
  <c r="Z604" i="1" s="1"/>
  <c r="Z597" i="1" s="1"/>
  <c r="Z596" i="1" s="1"/>
  <c r="Z627" i="1"/>
  <c r="Z626" i="1" s="1"/>
  <c r="Z625" i="1" s="1"/>
  <c r="T22" i="1"/>
  <c r="T21" i="1" s="1"/>
  <c r="Z23" i="1"/>
  <c r="Z22" i="1" s="1"/>
  <c r="Z21" i="1" s="1"/>
  <c r="T29" i="1"/>
  <c r="Z30" i="1"/>
  <c r="Z29" i="1" s="1"/>
  <c r="T41" i="1"/>
  <c r="Z42" i="1"/>
  <c r="Z41" i="1" s="1"/>
  <c r="T52" i="1"/>
  <c r="T51" i="1" s="1"/>
  <c r="T50" i="1" s="1"/>
  <c r="T49" i="1" s="1"/>
  <c r="T48" i="1" s="1"/>
  <c r="Z53" i="1"/>
  <c r="Z52" i="1" s="1"/>
  <c r="Z51" i="1" s="1"/>
  <c r="Z50" i="1" s="1"/>
  <c r="Z49" i="1" s="1"/>
  <c r="Z48" i="1" s="1"/>
  <c r="T64" i="1"/>
  <c r="T63" i="1" s="1"/>
  <c r="Z65" i="1"/>
  <c r="Z64" i="1" s="1"/>
  <c r="Z63" i="1" s="1"/>
  <c r="T82" i="1"/>
  <c r="Z83" i="1"/>
  <c r="Z82" i="1" s="1"/>
  <c r="T90" i="1"/>
  <c r="T89" i="1" s="1"/>
  <c r="Z91" i="1"/>
  <c r="Z90" i="1" s="1"/>
  <c r="Z89" i="1" s="1"/>
  <c r="T96" i="1"/>
  <c r="T95" i="1" s="1"/>
  <c r="Z97" i="1"/>
  <c r="Z96" i="1" s="1"/>
  <c r="Z95" i="1" s="1"/>
  <c r="T102" i="1"/>
  <c r="T101" i="1" s="1"/>
  <c r="Z103" i="1"/>
  <c r="Z102" i="1" s="1"/>
  <c r="Z101" i="1" s="1"/>
  <c r="T108" i="1"/>
  <c r="T107" i="1" s="1"/>
  <c r="Z109" i="1"/>
  <c r="Z108" i="1" s="1"/>
  <c r="Z107" i="1" s="1"/>
  <c r="S143" i="1"/>
  <c r="Y144" i="1"/>
  <c r="Y143" i="1" s="1"/>
  <c r="Y149" i="1"/>
  <c r="Y152" i="1"/>
  <c r="Y150" i="1"/>
  <c r="Y151" i="1"/>
  <c r="Y148" i="1"/>
  <c r="Z172" i="1"/>
  <c r="Z171" i="1"/>
  <c r="T185" i="1"/>
  <c r="Z186" i="1"/>
  <c r="Z185" i="1" s="1"/>
  <c r="T190" i="1"/>
  <c r="T189" i="1" s="1"/>
  <c r="Z191" i="1"/>
  <c r="Z190" i="1" s="1"/>
  <c r="Z189" i="1" s="1"/>
  <c r="T218" i="1"/>
  <c r="T217" i="1" s="1"/>
  <c r="T216" i="1" s="1"/>
  <c r="T215" i="1" s="1"/>
  <c r="T214" i="1" s="1"/>
  <c r="Z219" i="1"/>
  <c r="Z218" i="1" s="1"/>
  <c r="Z217" i="1" s="1"/>
  <c r="Z216" i="1" s="1"/>
  <c r="Z215" i="1" s="1"/>
  <c r="Z214" i="1" s="1"/>
  <c r="T269" i="1"/>
  <c r="Z270" i="1"/>
  <c r="Z269" i="1" s="1"/>
  <c r="T279" i="1"/>
  <c r="T278" i="1" s="1"/>
  <c r="T277" i="1" s="1"/>
  <c r="T276" i="1" s="1"/>
  <c r="T275" i="1" s="1"/>
  <c r="Z280" i="1"/>
  <c r="Z279" i="1" s="1"/>
  <c r="Z278" i="1" s="1"/>
  <c r="Z277" i="1" s="1"/>
  <c r="Z276" i="1" s="1"/>
  <c r="Z275" i="1" s="1"/>
  <c r="T291" i="1"/>
  <c r="T290" i="1" s="1"/>
  <c r="T289" i="1" s="1"/>
  <c r="T288" i="1" s="1"/>
  <c r="Z292" i="1"/>
  <c r="Z291" i="1" s="1"/>
  <c r="Z290" i="1" s="1"/>
  <c r="Z289" i="1" s="1"/>
  <c r="Z288" i="1" s="1"/>
  <c r="S306" i="1"/>
  <c r="Y307" i="1"/>
  <c r="Y306" i="1" s="1"/>
  <c r="T324" i="1"/>
  <c r="T323" i="1" s="1"/>
  <c r="T322" i="1" s="1"/>
  <c r="T321" i="1" s="1"/>
  <c r="T320" i="1" s="1"/>
  <c r="Z325" i="1"/>
  <c r="Z324" i="1" s="1"/>
  <c r="Z323" i="1" s="1"/>
  <c r="Z322" i="1" s="1"/>
  <c r="Z321" i="1" s="1"/>
  <c r="Z320" i="1" s="1"/>
  <c r="T351" i="1"/>
  <c r="T350" i="1" s="1"/>
  <c r="Z352" i="1"/>
  <c r="Z351" i="1" s="1"/>
  <c r="Z350" i="1" s="1"/>
  <c r="T361" i="1"/>
  <c r="T360" i="1" s="1"/>
  <c r="T359" i="1" s="1"/>
  <c r="Z362" i="1"/>
  <c r="Z361" i="1" s="1"/>
  <c r="Z360" i="1" s="1"/>
  <c r="Z359" i="1" s="1"/>
  <c r="T374" i="1"/>
  <c r="T373" i="1" s="1"/>
  <c r="T372" i="1" s="1"/>
  <c r="T371" i="1" s="1"/>
  <c r="Z375" i="1"/>
  <c r="Z374" i="1" s="1"/>
  <c r="Z373" i="1" s="1"/>
  <c r="Z372" i="1" s="1"/>
  <c r="Z371" i="1" s="1"/>
  <c r="T402" i="1"/>
  <c r="T401" i="1" s="1"/>
  <c r="T400" i="1" s="1"/>
  <c r="Z403" i="1"/>
  <c r="Z402" i="1" s="1"/>
  <c r="Z401" i="1" s="1"/>
  <c r="Z400" i="1" s="1"/>
  <c r="S410" i="1"/>
  <c r="Y412" i="1"/>
  <c r="Y410" i="1" s="1"/>
  <c r="S427" i="1"/>
  <c r="S426" i="1" s="1"/>
  <c r="S425" i="1" s="1"/>
  <c r="S424" i="1" s="1"/>
  <c r="S422" i="1" s="1"/>
  <c r="Y428" i="1"/>
  <c r="Y427" i="1" s="1"/>
  <c r="Y426" i="1" s="1"/>
  <c r="Y425" i="1" s="1"/>
  <c r="Y424" i="1" s="1"/>
  <c r="S445" i="1"/>
  <c r="S444" i="1" s="1"/>
  <c r="S443" i="1" s="1"/>
  <c r="S442" i="1" s="1"/>
  <c r="Y446" i="1"/>
  <c r="Y445" i="1" s="1"/>
  <c r="Y444" i="1" s="1"/>
  <c r="Y443" i="1" s="1"/>
  <c r="Y442" i="1" s="1"/>
  <c r="S452" i="1"/>
  <c r="Y453" i="1"/>
  <c r="Y452" i="1" s="1"/>
  <c r="S465" i="1"/>
  <c r="Y466" i="1"/>
  <c r="Y465" i="1" s="1"/>
  <c r="S497" i="1"/>
  <c r="S496" i="1" s="1"/>
  <c r="S495" i="1" s="1"/>
  <c r="Y498" i="1"/>
  <c r="Y497" i="1" s="1"/>
  <c r="Y496" i="1" s="1"/>
  <c r="Y495" i="1" s="1"/>
  <c r="S521" i="1"/>
  <c r="S520" i="1" s="1"/>
  <c r="S519" i="1" s="1"/>
  <c r="Y522" i="1"/>
  <c r="Y521" i="1" s="1"/>
  <c r="Y520" i="1" s="1"/>
  <c r="Y519" i="1" s="1"/>
  <c r="S557" i="1"/>
  <c r="S556" i="1" s="1"/>
  <c r="Y558" i="1"/>
  <c r="Y557" i="1" s="1"/>
  <c r="Y556" i="1" s="1"/>
  <c r="T655" i="1"/>
  <c r="T654" i="1" s="1"/>
  <c r="T653" i="1" s="1"/>
  <c r="T652" i="1" s="1"/>
  <c r="Z656" i="1"/>
  <c r="Z655" i="1" s="1"/>
  <c r="Z654" i="1" s="1"/>
  <c r="Z653" i="1" s="1"/>
  <c r="Z652" i="1" s="1"/>
  <c r="T670" i="1"/>
  <c r="T669" i="1" s="1"/>
  <c r="T668" i="1" s="1"/>
  <c r="Z671" i="1"/>
  <c r="Z670" i="1" s="1"/>
  <c r="Z669" i="1" s="1"/>
  <c r="Z668" i="1" s="1"/>
  <c r="T720" i="1"/>
  <c r="T719" i="1" s="1"/>
  <c r="T718" i="1" s="1"/>
  <c r="Z721" i="1"/>
  <c r="Z720" i="1" s="1"/>
  <c r="Z719" i="1" s="1"/>
  <c r="Z718" i="1" s="1"/>
  <c r="S747" i="1"/>
  <c r="S746" i="1" s="1"/>
  <c r="S745" i="1" s="1"/>
  <c r="Y748" i="1"/>
  <c r="Y747" i="1" s="1"/>
  <c r="Y746" i="1" s="1"/>
  <c r="Y745" i="1" s="1"/>
  <c r="S765" i="1"/>
  <c r="Y766" i="1"/>
  <c r="Y765" i="1" s="1"/>
  <c r="S793" i="1"/>
  <c r="S792" i="1" s="1"/>
  <c r="Y794" i="1"/>
  <c r="Y793" i="1" s="1"/>
  <c r="Y792" i="1" s="1"/>
  <c r="T806" i="1"/>
  <c r="T805" i="1" s="1"/>
  <c r="T804" i="1" s="1"/>
  <c r="Z807" i="1"/>
  <c r="Z806" i="1" s="1"/>
  <c r="Z805" i="1" s="1"/>
  <c r="Z804" i="1" s="1"/>
  <c r="T818" i="1"/>
  <c r="T817" i="1" s="1"/>
  <c r="T816" i="1" s="1"/>
  <c r="T815" i="1" s="1"/>
  <c r="Z819" i="1"/>
  <c r="Z818" i="1" s="1"/>
  <c r="Z817" i="1" s="1"/>
  <c r="Z816" i="1" s="1"/>
  <c r="Z815" i="1" s="1"/>
  <c r="S869" i="1"/>
  <c r="S868" i="1" s="1"/>
  <c r="S867" i="1" s="1"/>
  <c r="S866" i="1" s="1"/>
  <c r="S865" i="1" s="1"/>
  <c r="Y870" i="1"/>
  <c r="Y869" i="1" s="1"/>
  <c r="Y868" i="1" s="1"/>
  <c r="Y867" i="1" s="1"/>
  <c r="Y866" i="1" s="1"/>
  <c r="Y865" i="1" s="1"/>
  <c r="S886" i="1"/>
  <c r="S885" i="1" s="1"/>
  <c r="Y887" i="1"/>
  <c r="Y886" i="1" s="1"/>
  <c r="Y885" i="1" s="1"/>
  <c r="S904" i="1"/>
  <c r="S903" i="1" s="1"/>
  <c r="Y905" i="1"/>
  <c r="Y904" i="1" s="1"/>
  <c r="Y903" i="1" s="1"/>
  <c r="S910" i="1"/>
  <c r="S909" i="1" s="1"/>
  <c r="Y911" i="1"/>
  <c r="Y910" i="1" s="1"/>
  <c r="Y909" i="1" s="1"/>
  <c r="S916" i="1"/>
  <c r="S915" i="1" s="1"/>
  <c r="Y917" i="1"/>
  <c r="Y916" i="1" s="1"/>
  <c r="Y915" i="1" s="1"/>
  <c r="S926" i="1"/>
  <c r="S925" i="1" s="1"/>
  <c r="S924" i="1" s="1"/>
  <c r="S923" i="1" s="1"/>
  <c r="S922" i="1" s="1"/>
  <c r="Y927" i="1"/>
  <c r="Y926" i="1" s="1"/>
  <c r="Y925" i="1" s="1"/>
  <c r="Y924" i="1" s="1"/>
  <c r="Y923" i="1" s="1"/>
  <c r="Y922" i="1" s="1"/>
  <c r="S936" i="1"/>
  <c r="S935" i="1" s="1"/>
  <c r="Y937" i="1"/>
  <c r="Y936" i="1" s="1"/>
  <c r="Y935" i="1" s="1"/>
  <c r="S955" i="1"/>
  <c r="S954" i="1" s="1"/>
  <c r="S953" i="1" s="1"/>
  <c r="Y956" i="1"/>
  <c r="Y955" i="1" s="1"/>
  <c r="Y954" i="1" s="1"/>
  <c r="Y953" i="1" s="1"/>
  <c r="T993" i="1"/>
  <c r="T992" i="1" s="1"/>
  <c r="T991" i="1" s="1"/>
  <c r="Z994" i="1"/>
  <c r="Z993" i="1" s="1"/>
  <c r="Z992" i="1" s="1"/>
  <c r="Z991" i="1" s="1"/>
  <c r="T1000" i="1"/>
  <c r="T999" i="1" s="1"/>
  <c r="Z1001" i="1"/>
  <c r="Z1000" i="1" s="1"/>
  <c r="Z999" i="1" s="1"/>
  <c r="S1026" i="1"/>
  <c r="Y1027" i="1"/>
  <c r="Y1026" i="1" s="1"/>
  <c r="T1051" i="1"/>
  <c r="T1050" i="1" s="1"/>
  <c r="T1049" i="1" s="1"/>
  <c r="Z1052" i="1"/>
  <c r="Z1051" i="1" s="1"/>
  <c r="Z1050" i="1" s="1"/>
  <c r="Z1049" i="1" s="1"/>
  <c r="T1058" i="1"/>
  <c r="T1057" i="1" s="1"/>
  <c r="Z1059" i="1"/>
  <c r="Z1058" i="1" s="1"/>
  <c r="Z1057" i="1" s="1"/>
  <c r="T1064" i="1"/>
  <c r="T1063" i="1" s="1"/>
  <c r="Z1065" i="1"/>
  <c r="Z1064" i="1" s="1"/>
  <c r="Z1063" i="1" s="1"/>
  <c r="T1084" i="1"/>
  <c r="T1083" i="1" s="1"/>
  <c r="T1082" i="1" s="1"/>
  <c r="T1081" i="1" s="1"/>
  <c r="Z1085" i="1"/>
  <c r="Z1084" i="1" s="1"/>
  <c r="Z1083" i="1" s="1"/>
  <c r="Z1082" i="1" s="1"/>
  <c r="Z1081" i="1" s="1"/>
  <c r="S1099" i="1"/>
  <c r="S1098" i="1" s="1"/>
  <c r="S1097" i="1" s="1"/>
  <c r="S1096" i="1" s="1"/>
  <c r="Y1100" i="1"/>
  <c r="Y1099" i="1" s="1"/>
  <c r="Y1098" i="1" s="1"/>
  <c r="Y1097" i="1" s="1"/>
  <c r="Y1096" i="1" s="1"/>
  <c r="T1111" i="1"/>
  <c r="T1110" i="1" s="1"/>
  <c r="T1109" i="1" s="1"/>
  <c r="T1108" i="1" s="1"/>
  <c r="Z1112" i="1"/>
  <c r="Z1111" i="1" s="1"/>
  <c r="Z1110" i="1" s="1"/>
  <c r="Z1109" i="1" s="1"/>
  <c r="Z1108" i="1" s="1"/>
  <c r="T1121" i="1"/>
  <c r="T1120" i="1" s="1"/>
  <c r="T1119" i="1" s="1"/>
  <c r="T1118" i="1" s="1"/>
  <c r="Z1122" i="1"/>
  <c r="Z1121" i="1" s="1"/>
  <c r="Z1120" i="1" s="1"/>
  <c r="Z1119" i="1" s="1"/>
  <c r="Z1118" i="1" s="1"/>
  <c r="S1138" i="1"/>
  <c r="S1137" i="1" s="1"/>
  <c r="S1136" i="1" s="1"/>
  <c r="S1135" i="1" s="1"/>
  <c r="Y1139" i="1"/>
  <c r="Y1138" i="1" s="1"/>
  <c r="Y1137" i="1" s="1"/>
  <c r="Y1136" i="1" s="1"/>
  <c r="Y1135" i="1" s="1"/>
  <c r="T1145" i="1"/>
  <c r="Z1146" i="1"/>
  <c r="Z1145" i="1" s="1"/>
  <c r="T1166" i="1"/>
  <c r="Z1167" i="1"/>
  <c r="Z1166" i="1" s="1"/>
  <c r="T1174" i="1"/>
  <c r="T1173" i="1" s="1"/>
  <c r="T1172" i="1" s="1"/>
  <c r="T1171" i="1" s="1"/>
  <c r="Z1175" i="1"/>
  <c r="Z1174" i="1" s="1"/>
  <c r="Z1173" i="1" s="1"/>
  <c r="Z1172" i="1" s="1"/>
  <c r="Z1171" i="1" s="1"/>
  <c r="S1199" i="1"/>
  <c r="S1198" i="1" s="1"/>
  <c r="S1197" i="1" s="1"/>
  <c r="Y1200" i="1"/>
  <c r="Y1199" i="1" s="1"/>
  <c r="Y1198" i="1" s="1"/>
  <c r="Y1197" i="1" s="1"/>
  <c r="S1209" i="1"/>
  <c r="S1208" i="1" s="1"/>
  <c r="S1207" i="1" s="1"/>
  <c r="S1206" i="1" s="1"/>
  <c r="Y1210" i="1"/>
  <c r="Y1209" i="1" s="1"/>
  <c r="Y1208" i="1" s="1"/>
  <c r="Y1207" i="1" s="1"/>
  <c r="Y1206" i="1" s="1"/>
  <c r="T1223" i="1"/>
  <c r="T1222" i="1" s="1"/>
  <c r="T1221" i="1" s="1"/>
  <c r="T1220" i="1" s="1"/>
  <c r="T1219" i="1" s="1"/>
  <c r="Z1224" i="1"/>
  <c r="Z1223" i="1" s="1"/>
  <c r="Z1222" i="1" s="1"/>
  <c r="Z1221" i="1" s="1"/>
  <c r="Z1220" i="1" s="1"/>
  <c r="Z1219" i="1" s="1"/>
  <c r="S1241" i="1"/>
  <c r="S1240" i="1" s="1"/>
  <c r="Y1242" i="1"/>
  <c r="Y1241" i="1" s="1"/>
  <c r="Y1240" i="1" s="1"/>
  <c r="S1248" i="1"/>
  <c r="S1247" i="1" s="1"/>
  <c r="Y1249" i="1"/>
  <c r="Y1248" i="1" s="1"/>
  <c r="Y1247" i="1" s="1"/>
  <c r="T1283" i="1"/>
  <c r="Z1284" i="1"/>
  <c r="Z1283" i="1" s="1"/>
  <c r="T1290" i="1"/>
  <c r="T1289" i="1" s="1"/>
  <c r="Z1291" i="1"/>
  <c r="Z1290" i="1" s="1"/>
  <c r="Z1289" i="1" s="1"/>
  <c r="T1299" i="1"/>
  <c r="T1298" i="1" s="1"/>
  <c r="Z1300" i="1"/>
  <c r="Z1299" i="1" s="1"/>
  <c r="Z1298" i="1" s="1"/>
  <c r="T1305" i="1"/>
  <c r="T1304" i="1" s="1"/>
  <c r="Z1306" i="1"/>
  <c r="Z1305" i="1" s="1"/>
  <c r="Z1304" i="1" s="1"/>
  <c r="T1311" i="1"/>
  <c r="T1310" i="1" s="1"/>
  <c r="Z1312" i="1"/>
  <c r="Z1311" i="1" s="1"/>
  <c r="Z1310" i="1" s="1"/>
  <c r="T1317" i="1"/>
  <c r="T1316" i="1" s="1"/>
  <c r="Z1318" i="1"/>
  <c r="Z1317" i="1" s="1"/>
  <c r="Z1316" i="1" s="1"/>
  <c r="T1323" i="1"/>
  <c r="T1322" i="1" s="1"/>
  <c r="Z1324" i="1"/>
  <c r="Z1323" i="1" s="1"/>
  <c r="Z1322" i="1" s="1"/>
  <c r="T1329" i="1"/>
  <c r="T1328" i="1" s="1"/>
  <c r="Z1330" i="1"/>
  <c r="Z1329" i="1" s="1"/>
  <c r="Z1328" i="1" s="1"/>
  <c r="T1335" i="1"/>
  <c r="T1334" i="1" s="1"/>
  <c r="Z1336" i="1"/>
  <c r="Z1335" i="1" s="1"/>
  <c r="Z1334" i="1" s="1"/>
  <c r="T1341" i="1"/>
  <c r="T1340" i="1" s="1"/>
  <c r="Z1342" i="1"/>
  <c r="Z1341" i="1" s="1"/>
  <c r="Z1340" i="1" s="1"/>
  <c r="T1347" i="1"/>
  <c r="T1346" i="1" s="1"/>
  <c r="Z1348" i="1"/>
  <c r="Z1347" i="1" s="1"/>
  <c r="Z1346" i="1" s="1"/>
  <c r="T1353" i="1"/>
  <c r="T1352" i="1" s="1"/>
  <c r="Z1354" i="1"/>
  <c r="Z1353" i="1" s="1"/>
  <c r="Z1352" i="1" s="1"/>
  <c r="T1359" i="1"/>
  <c r="T1358" i="1" s="1"/>
  <c r="Z1360" i="1"/>
  <c r="Z1359" i="1" s="1"/>
  <c r="Z1358" i="1" s="1"/>
  <c r="T1365" i="1"/>
  <c r="T1364" i="1" s="1"/>
  <c r="Z1366" i="1"/>
  <c r="Z1365" i="1" s="1"/>
  <c r="Z1364" i="1" s="1"/>
  <c r="T1375" i="1"/>
  <c r="T1374" i="1" s="1"/>
  <c r="T1373" i="1" s="1"/>
  <c r="T1372" i="1" s="1"/>
  <c r="T1371" i="1" s="1"/>
  <c r="Z1376" i="1"/>
  <c r="Z1375" i="1" s="1"/>
  <c r="Z1374" i="1" s="1"/>
  <c r="Z1373" i="1" s="1"/>
  <c r="Z1372" i="1" s="1"/>
  <c r="Z1371" i="1" s="1"/>
  <c r="S1391" i="1"/>
  <c r="S1390" i="1" s="1"/>
  <c r="Y1392" i="1"/>
  <c r="Y1391" i="1" s="1"/>
  <c r="Y1390" i="1" s="1"/>
  <c r="T1407" i="1"/>
  <c r="T1406" i="1" s="1"/>
  <c r="T1405" i="1" s="1"/>
  <c r="T1404" i="1" s="1"/>
  <c r="Z1408" i="1"/>
  <c r="Z1407" i="1" s="1"/>
  <c r="Z1406" i="1" s="1"/>
  <c r="Z1405" i="1" s="1"/>
  <c r="Z1404" i="1" s="1"/>
  <c r="S1419" i="1"/>
  <c r="Y1420" i="1"/>
  <c r="Y1419" i="1" s="1"/>
  <c r="T1425" i="1"/>
  <c r="Z1426" i="1"/>
  <c r="Z1425" i="1" s="1"/>
  <c r="T1429" i="1"/>
  <c r="Z1430" i="1"/>
  <c r="Z1429" i="1" s="1"/>
  <c r="S1440" i="1"/>
  <c r="S1439" i="1" s="1"/>
  <c r="Y1441" i="1"/>
  <c r="Y1440" i="1" s="1"/>
  <c r="Y1439" i="1" s="1"/>
  <c r="S1445" i="1"/>
  <c r="Y1446" i="1"/>
  <c r="Y1445" i="1" s="1"/>
  <c r="S1450" i="1"/>
  <c r="Y1451" i="1"/>
  <c r="Y1450" i="1" s="1"/>
  <c r="S1456" i="1"/>
  <c r="Y1457" i="1"/>
  <c r="Y1456" i="1" s="1"/>
  <c r="S1465" i="1"/>
  <c r="Y1466" i="1"/>
  <c r="Y1465" i="1" s="1"/>
  <c r="S1470" i="1"/>
  <c r="Y1471" i="1"/>
  <c r="Y1470" i="1" s="1"/>
  <c r="S1477" i="1"/>
  <c r="S1476" i="1" s="1"/>
  <c r="S1475" i="1" s="1"/>
  <c r="S1474" i="1" s="1"/>
  <c r="Y1478" i="1"/>
  <c r="Y1477" i="1" s="1"/>
  <c r="Y1476" i="1" s="1"/>
  <c r="Y1475" i="1" s="1"/>
  <c r="Y1474" i="1" s="1"/>
  <c r="T1499" i="1"/>
  <c r="T1498" i="1" s="1"/>
  <c r="T1497" i="1" s="1"/>
  <c r="T1496" i="1" s="1"/>
  <c r="T1495" i="1" s="1"/>
  <c r="Z1500" i="1"/>
  <c r="Z1499" i="1" s="1"/>
  <c r="Z1498" i="1" s="1"/>
  <c r="Z1497" i="1" s="1"/>
  <c r="Z1496" i="1" s="1"/>
  <c r="Z1495" i="1" s="1"/>
  <c r="T1512" i="1"/>
  <c r="Z1513" i="1"/>
  <c r="Z1512" i="1" s="1"/>
  <c r="T1523" i="1"/>
  <c r="T1522" i="1" s="1"/>
  <c r="Z1524" i="1"/>
  <c r="Z1523" i="1" s="1"/>
  <c r="Z1522" i="1" s="1"/>
  <c r="T1529" i="1"/>
  <c r="T1528" i="1" s="1"/>
  <c r="Z1530" i="1"/>
  <c r="Z1529" i="1" s="1"/>
  <c r="Z1528" i="1" s="1"/>
  <c r="T1535" i="1"/>
  <c r="T1534" i="1" s="1"/>
  <c r="Z1536" i="1"/>
  <c r="Z1535" i="1" s="1"/>
  <c r="Z1534" i="1" s="1"/>
  <c r="T1549" i="1"/>
  <c r="T1548" i="1" s="1"/>
  <c r="T1547" i="1" s="1"/>
  <c r="T1546" i="1" s="1"/>
  <c r="Z1550" i="1"/>
  <c r="Z1549" i="1" s="1"/>
  <c r="Z1548" i="1" s="1"/>
  <c r="Z1547" i="1" s="1"/>
  <c r="Z1546" i="1" s="1"/>
  <c r="S674" i="1"/>
  <c r="S673" i="1" s="1"/>
  <c r="Y675" i="1"/>
  <c r="Y674" i="1" s="1"/>
  <c r="Y673" i="1" s="1"/>
  <c r="S681" i="1"/>
  <c r="S680" i="1" s="1"/>
  <c r="Y682" i="1"/>
  <c r="Y681" i="1" s="1"/>
  <c r="Y680" i="1" s="1"/>
  <c r="S713" i="1"/>
  <c r="S712" i="1" s="1"/>
  <c r="Y714" i="1"/>
  <c r="Y713" i="1" s="1"/>
  <c r="Y712" i="1" s="1"/>
  <c r="Y553" i="1"/>
  <c r="Y552" i="1" s="1"/>
  <c r="T19" i="1"/>
  <c r="T18" i="1" s="1"/>
  <c r="Z20" i="1"/>
  <c r="Z19" i="1" s="1"/>
  <c r="Z18" i="1" s="1"/>
  <c r="S41" i="1"/>
  <c r="Y42" i="1"/>
  <c r="Y41" i="1" s="1"/>
  <c r="S52" i="1"/>
  <c r="S51" i="1" s="1"/>
  <c r="S50" i="1" s="1"/>
  <c r="S49" i="1" s="1"/>
  <c r="S48" i="1" s="1"/>
  <c r="Y53" i="1"/>
  <c r="Y52" i="1" s="1"/>
  <c r="Y51" i="1" s="1"/>
  <c r="Y50" i="1" s="1"/>
  <c r="Y49" i="1" s="1"/>
  <c r="Y48" i="1" s="1"/>
  <c r="S64" i="1"/>
  <c r="S63" i="1" s="1"/>
  <c r="Y65" i="1"/>
  <c r="Y64" i="1" s="1"/>
  <c r="Y63" i="1" s="1"/>
  <c r="S82" i="1"/>
  <c r="Y83" i="1"/>
  <c r="Y82" i="1" s="1"/>
  <c r="S90" i="1"/>
  <c r="S89" i="1" s="1"/>
  <c r="Y91" i="1"/>
  <c r="Y90" i="1" s="1"/>
  <c r="Y89" i="1" s="1"/>
  <c r="S96" i="1"/>
  <c r="S95" i="1" s="1"/>
  <c r="Y97" i="1"/>
  <c r="Y96" i="1" s="1"/>
  <c r="Y95" i="1" s="1"/>
  <c r="S102" i="1"/>
  <c r="S101" i="1" s="1"/>
  <c r="Y103" i="1"/>
  <c r="Y102" i="1" s="1"/>
  <c r="Y101" i="1" s="1"/>
  <c r="S108" i="1"/>
  <c r="S107" i="1" s="1"/>
  <c r="Y109" i="1"/>
  <c r="Y108" i="1" s="1"/>
  <c r="Y107" i="1" s="1"/>
  <c r="T141" i="1"/>
  <c r="Z142" i="1"/>
  <c r="Z141" i="1" s="1"/>
  <c r="T145" i="1"/>
  <c r="Z146" i="1"/>
  <c r="Z145" i="1" s="1"/>
  <c r="S185" i="1"/>
  <c r="Y186" i="1"/>
  <c r="Y185" i="1" s="1"/>
  <c r="S190" i="1"/>
  <c r="S189" i="1" s="1"/>
  <c r="Y191" i="1"/>
  <c r="Y190" i="1" s="1"/>
  <c r="Y189" i="1" s="1"/>
  <c r="S218" i="1"/>
  <c r="S217" i="1" s="1"/>
  <c r="S216" i="1" s="1"/>
  <c r="S215" i="1" s="1"/>
  <c r="S214" i="1" s="1"/>
  <c r="Y219" i="1"/>
  <c r="Y218" i="1" s="1"/>
  <c r="Y217" i="1" s="1"/>
  <c r="Y216" i="1" s="1"/>
  <c r="Y215" i="1" s="1"/>
  <c r="Y214" i="1" s="1"/>
  <c r="T267" i="1"/>
  <c r="Z268" i="1"/>
  <c r="Z267" i="1" s="1"/>
  <c r="S279" i="1"/>
  <c r="S278" i="1" s="1"/>
  <c r="S277" i="1" s="1"/>
  <c r="S276" i="1" s="1"/>
  <c r="S275" i="1" s="1"/>
  <c r="Y280" i="1"/>
  <c r="Y279" i="1" s="1"/>
  <c r="Y278" i="1" s="1"/>
  <c r="Y277" i="1" s="1"/>
  <c r="Y276" i="1" s="1"/>
  <c r="Y275" i="1" s="1"/>
  <c r="S291" i="1"/>
  <c r="S290" i="1" s="1"/>
  <c r="S289" i="1" s="1"/>
  <c r="S288" i="1" s="1"/>
  <c r="Y292" i="1"/>
  <c r="Y291" i="1" s="1"/>
  <c r="Y290" i="1" s="1"/>
  <c r="Y289" i="1" s="1"/>
  <c r="Y288" i="1" s="1"/>
  <c r="T304" i="1"/>
  <c r="Z305" i="1"/>
  <c r="Z304" i="1" s="1"/>
  <c r="T308" i="1"/>
  <c r="Z310" i="1"/>
  <c r="Z308" i="1" s="1"/>
  <c r="T345" i="1"/>
  <c r="T344" i="1" s="1"/>
  <c r="Z346" i="1"/>
  <c r="Z345" i="1" s="1"/>
  <c r="Z344" i="1" s="1"/>
  <c r="S351" i="1"/>
  <c r="S350" i="1" s="1"/>
  <c r="Y352" i="1"/>
  <c r="Y351" i="1" s="1"/>
  <c r="Y350" i="1" s="1"/>
  <c r="S361" i="1"/>
  <c r="S360" i="1" s="1"/>
  <c r="S359" i="1" s="1"/>
  <c r="Y362" i="1"/>
  <c r="Y361" i="1" s="1"/>
  <c r="Y360" i="1" s="1"/>
  <c r="Y359" i="1" s="1"/>
  <c r="S374" i="1"/>
  <c r="S373" i="1" s="1"/>
  <c r="S372" i="1" s="1"/>
  <c r="S371" i="1" s="1"/>
  <c r="Y375" i="1"/>
  <c r="Y374" i="1" s="1"/>
  <c r="Y373" i="1" s="1"/>
  <c r="Y372" i="1" s="1"/>
  <c r="Y371" i="1" s="1"/>
  <c r="T387" i="1"/>
  <c r="Z388" i="1"/>
  <c r="Z387" i="1" s="1"/>
  <c r="T408" i="1"/>
  <c r="Z409" i="1"/>
  <c r="Z408" i="1" s="1"/>
  <c r="T419" i="1"/>
  <c r="T418" i="1" s="1"/>
  <c r="T417" i="1" s="1"/>
  <c r="T416" i="1" s="1"/>
  <c r="T415" i="1" s="1"/>
  <c r="T414" i="1" s="1"/>
  <c r="Z420" i="1"/>
  <c r="Z419" i="1" s="1"/>
  <c r="Z418" i="1" s="1"/>
  <c r="Z417" i="1" s="1"/>
  <c r="Z416" i="1" s="1"/>
  <c r="Z415" i="1" s="1"/>
  <c r="Z414" i="1" s="1"/>
  <c r="T440" i="1"/>
  <c r="T439" i="1" s="1"/>
  <c r="T438" i="1" s="1"/>
  <c r="T437" i="1" s="1"/>
  <c r="Z441" i="1"/>
  <c r="Z440" i="1" s="1"/>
  <c r="Z439" i="1" s="1"/>
  <c r="Z438" i="1" s="1"/>
  <c r="Z437" i="1" s="1"/>
  <c r="T450" i="1"/>
  <c r="Z451" i="1"/>
  <c r="Z450" i="1" s="1"/>
  <c r="T459" i="1"/>
  <c r="T458" i="1" s="1"/>
  <c r="T457" i="1" s="1"/>
  <c r="Z460" i="1"/>
  <c r="Z459" i="1" s="1"/>
  <c r="Z458" i="1" s="1"/>
  <c r="Z457" i="1" s="1"/>
  <c r="T493" i="1"/>
  <c r="T492" i="1" s="1"/>
  <c r="T491" i="1" s="1"/>
  <c r="Z494" i="1"/>
  <c r="Z493" i="1" s="1"/>
  <c r="Z492" i="1" s="1"/>
  <c r="Z491" i="1" s="1"/>
  <c r="T510" i="1"/>
  <c r="T509" i="1" s="1"/>
  <c r="T508" i="1" s="1"/>
  <c r="T507" i="1" s="1"/>
  <c r="Z511" i="1"/>
  <c r="Z510" i="1" s="1"/>
  <c r="Z509" i="1" s="1"/>
  <c r="Z508" i="1" s="1"/>
  <c r="Z507" i="1" s="1"/>
  <c r="T550" i="1"/>
  <c r="T549" i="1" s="1"/>
  <c r="Z551" i="1"/>
  <c r="Z550" i="1" s="1"/>
  <c r="Z549" i="1" s="1"/>
  <c r="S655" i="1"/>
  <c r="S654" i="1" s="1"/>
  <c r="S653" i="1" s="1"/>
  <c r="S652" i="1" s="1"/>
  <c r="Y656" i="1"/>
  <c r="Y655" i="1" s="1"/>
  <c r="Y654" i="1" s="1"/>
  <c r="Y653" i="1" s="1"/>
  <c r="Y652" i="1" s="1"/>
  <c r="S670" i="1"/>
  <c r="S669" i="1" s="1"/>
  <c r="S668" i="1" s="1"/>
  <c r="Y671" i="1"/>
  <c r="Y670" i="1" s="1"/>
  <c r="Y669" i="1" s="1"/>
  <c r="Y668" i="1" s="1"/>
  <c r="T743" i="1"/>
  <c r="T742" i="1" s="1"/>
  <c r="T741" i="1" s="1"/>
  <c r="Z744" i="1"/>
  <c r="Z743" i="1" s="1"/>
  <c r="Z742" i="1" s="1"/>
  <c r="Z741" i="1" s="1"/>
  <c r="T761" i="1"/>
  <c r="T760" i="1" s="1"/>
  <c r="T759" i="1" s="1"/>
  <c r="Z762" i="1"/>
  <c r="Z761" i="1" s="1"/>
  <c r="Z760" i="1" s="1"/>
  <c r="Z759" i="1" s="1"/>
  <c r="T767" i="1"/>
  <c r="Z768" i="1"/>
  <c r="Z767" i="1" s="1"/>
  <c r="T790" i="1"/>
  <c r="T789" i="1" s="1"/>
  <c r="Z791" i="1"/>
  <c r="Z790" i="1" s="1"/>
  <c r="Z789" i="1" s="1"/>
  <c r="T797" i="1"/>
  <c r="T796" i="1" s="1"/>
  <c r="T795" i="1" s="1"/>
  <c r="Z798" i="1"/>
  <c r="Z797" i="1" s="1"/>
  <c r="Z796" i="1" s="1"/>
  <c r="Z795" i="1" s="1"/>
  <c r="T813" i="1"/>
  <c r="T812" i="1" s="1"/>
  <c r="Z814" i="1"/>
  <c r="Z813" i="1" s="1"/>
  <c r="Z812" i="1" s="1"/>
  <c r="T856" i="1"/>
  <c r="T855" i="1" s="1"/>
  <c r="Z857" i="1"/>
  <c r="Z856" i="1" s="1"/>
  <c r="Z855" i="1" s="1"/>
  <c r="T883" i="1"/>
  <c r="T882" i="1" s="1"/>
  <c r="T881" i="1" s="1"/>
  <c r="Z884" i="1"/>
  <c r="Z883" i="1" s="1"/>
  <c r="Z882" i="1" s="1"/>
  <c r="Z881" i="1" s="1"/>
  <c r="T901" i="1"/>
  <c r="T900" i="1" s="1"/>
  <c r="Z902" i="1"/>
  <c r="Z901" i="1" s="1"/>
  <c r="Z900" i="1" s="1"/>
  <c r="T907" i="1"/>
  <c r="T906" i="1" s="1"/>
  <c r="Z908" i="1"/>
  <c r="Z907" i="1" s="1"/>
  <c r="Z906" i="1" s="1"/>
  <c r="T913" i="1"/>
  <c r="T912" i="1" s="1"/>
  <c r="Z914" i="1"/>
  <c r="Z913" i="1" s="1"/>
  <c r="Z912" i="1" s="1"/>
  <c r="T919" i="1"/>
  <c r="T918" i="1" s="1"/>
  <c r="Z920" i="1"/>
  <c r="Z919" i="1" s="1"/>
  <c r="Z918" i="1" s="1"/>
  <c r="T933" i="1"/>
  <c r="T932" i="1" s="1"/>
  <c r="Z934" i="1"/>
  <c r="Z933" i="1" s="1"/>
  <c r="Z932" i="1" s="1"/>
  <c r="T951" i="1"/>
  <c r="T948" i="1" s="1"/>
  <c r="T947" i="1" s="1"/>
  <c r="Z952" i="1"/>
  <c r="Z951" i="1" s="1"/>
  <c r="Z948" i="1" s="1"/>
  <c r="Z947" i="1" s="1"/>
  <c r="T977" i="1"/>
  <c r="T976" i="1" s="1"/>
  <c r="T975" i="1" s="1"/>
  <c r="T974" i="1" s="1"/>
  <c r="Z978" i="1"/>
  <c r="Z977" i="1" s="1"/>
  <c r="Z976" i="1" s="1"/>
  <c r="Z975" i="1" s="1"/>
  <c r="Z974" i="1" s="1"/>
  <c r="S1000" i="1"/>
  <c r="S999" i="1" s="1"/>
  <c r="Y1001" i="1"/>
  <c r="Y1000" i="1" s="1"/>
  <c r="Y999" i="1" s="1"/>
  <c r="T1017" i="1"/>
  <c r="T1016" i="1" s="1"/>
  <c r="T1015" i="1" s="1"/>
  <c r="T1014" i="1" s="1"/>
  <c r="T1013" i="1" s="1"/>
  <c r="Z1018" i="1"/>
  <c r="Z1017" i="1" s="1"/>
  <c r="Z1016" i="1" s="1"/>
  <c r="Z1015" i="1" s="1"/>
  <c r="Z1014" i="1" s="1"/>
  <c r="Z1013" i="1" s="1"/>
  <c r="T1035" i="1"/>
  <c r="T1034" i="1" s="1"/>
  <c r="T1033" i="1" s="1"/>
  <c r="T1032" i="1" s="1"/>
  <c r="T1031" i="1" s="1"/>
  <c r="Z1036" i="1"/>
  <c r="S1058" i="1"/>
  <c r="S1057" i="1" s="1"/>
  <c r="Y1059" i="1"/>
  <c r="Y1058" i="1" s="1"/>
  <c r="Y1057" i="1" s="1"/>
  <c r="S1064" i="1"/>
  <c r="S1063" i="1" s="1"/>
  <c r="Y1065" i="1"/>
  <c r="Y1064" i="1" s="1"/>
  <c r="Y1063" i="1" s="1"/>
  <c r="S1084" i="1"/>
  <c r="S1083" i="1" s="1"/>
  <c r="S1082" i="1" s="1"/>
  <c r="S1081" i="1" s="1"/>
  <c r="Y1085" i="1"/>
  <c r="Y1084" i="1" s="1"/>
  <c r="Y1083" i="1" s="1"/>
  <c r="Y1082" i="1" s="1"/>
  <c r="Y1081" i="1" s="1"/>
  <c r="T1094" i="1"/>
  <c r="T1093" i="1" s="1"/>
  <c r="T1092" i="1" s="1"/>
  <c r="T1091" i="1" s="1"/>
  <c r="Z1095" i="1"/>
  <c r="Z1094" i="1" s="1"/>
  <c r="Z1093" i="1" s="1"/>
  <c r="Z1092" i="1" s="1"/>
  <c r="Z1091" i="1" s="1"/>
  <c r="S1111" i="1"/>
  <c r="S1110" i="1" s="1"/>
  <c r="S1109" i="1" s="1"/>
  <c r="S1108" i="1" s="1"/>
  <c r="Y1112" i="1"/>
  <c r="Y1111" i="1" s="1"/>
  <c r="Y1110" i="1" s="1"/>
  <c r="Y1109" i="1" s="1"/>
  <c r="Y1108" i="1" s="1"/>
  <c r="S1121" i="1"/>
  <c r="S1120" i="1" s="1"/>
  <c r="S1119" i="1" s="1"/>
  <c r="S1118" i="1" s="1"/>
  <c r="Y1122" i="1"/>
  <c r="Y1121" i="1" s="1"/>
  <c r="Y1120" i="1" s="1"/>
  <c r="Y1119" i="1" s="1"/>
  <c r="Y1118" i="1" s="1"/>
  <c r="T1133" i="1"/>
  <c r="T1132" i="1" s="1"/>
  <c r="T1131" i="1" s="1"/>
  <c r="T1130" i="1" s="1"/>
  <c r="Z1134" i="1"/>
  <c r="Z1133" i="1" s="1"/>
  <c r="Z1132" i="1" s="1"/>
  <c r="Z1131" i="1" s="1"/>
  <c r="Z1130" i="1" s="1"/>
  <c r="S1145" i="1"/>
  <c r="Y1146" i="1"/>
  <c r="Y1145" i="1" s="1"/>
  <c r="S1166" i="1"/>
  <c r="Y1167" i="1"/>
  <c r="Y1166" i="1" s="1"/>
  <c r="S1174" i="1"/>
  <c r="S1173" i="1" s="1"/>
  <c r="S1172" i="1" s="1"/>
  <c r="S1171" i="1" s="1"/>
  <c r="Y1175" i="1"/>
  <c r="Y1174" i="1" s="1"/>
  <c r="Y1173" i="1" s="1"/>
  <c r="Y1172" i="1" s="1"/>
  <c r="Y1171" i="1" s="1"/>
  <c r="T1195" i="1"/>
  <c r="T1194" i="1" s="1"/>
  <c r="T1193" i="1" s="1"/>
  <c r="Z1196" i="1"/>
  <c r="Z1195" i="1" s="1"/>
  <c r="Z1194" i="1" s="1"/>
  <c r="Z1193" i="1" s="1"/>
  <c r="T1204" i="1"/>
  <c r="T1203" i="1" s="1"/>
  <c r="T1202" i="1" s="1"/>
  <c r="T1201" i="1" s="1"/>
  <c r="Z1205" i="1"/>
  <c r="Z1204" i="1" s="1"/>
  <c r="Z1203" i="1" s="1"/>
  <c r="Z1202" i="1" s="1"/>
  <c r="Z1201" i="1" s="1"/>
  <c r="T1216" i="1"/>
  <c r="T1215" i="1" s="1"/>
  <c r="T1214" i="1" s="1"/>
  <c r="T1213" i="1" s="1"/>
  <c r="T1212" i="1" s="1"/>
  <c r="Z1217" i="1"/>
  <c r="Z1216" i="1" s="1"/>
  <c r="Z1215" i="1" s="1"/>
  <c r="Z1214" i="1" s="1"/>
  <c r="Z1213" i="1" s="1"/>
  <c r="Z1212" i="1" s="1"/>
  <c r="T1245" i="1"/>
  <c r="T1244" i="1" s="1"/>
  <c r="Z1246" i="1"/>
  <c r="Z1245" i="1" s="1"/>
  <c r="Z1244" i="1" s="1"/>
  <c r="T1251" i="1"/>
  <c r="T1250" i="1" s="1"/>
  <c r="Z1252" i="1"/>
  <c r="Z1251" i="1" s="1"/>
  <c r="Z1250" i="1" s="1"/>
  <c r="T1281" i="1"/>
  <c r="Z1282" i="1"/>
  <c r="Z1281" i="1" s="1"/>
  <c r="Z1280" i="1" s="1"/>
  <c r="Z1279" i="1" s="1"/>
  <c r="Z1278" i="1" s="1"/>
  <c r="Z1277" i="1" s="1"/>
  <c r="S1290" i="1"/>
  <c r="S1289" i="1" s="1"/>
  <c r="Y1291" i="1"/>
  <c r="Y1290" i="1" s="1"/>
  <c r="Y1289" i="1" s="1"/>
  <c r="S1299" i="1"/>
  <c r="S1298" i="1" s="1"/>
  <c r="Y1300" i="1"/>
  <c r="Y1299" i="1" s="1"/>
  <c r="Y1298" i="1" s="1"/>
  <c r="S1305" i="1"/>
  <c r="S1304" i="1" s="1"/>
  <c r="Y1306" i="1"/>
  <c r="Y1305" i="1" s="1"/>
  <c r="Y1304" i="1" s="1"/>
  <c r="S1311" i="1"/>
  <c r="S1310" i="1" s="1"/>
  <c r="Y1312" i="1"/>
  <c r="Y1311" i="1" s="1"/>
  <c r="Y1310" i="1" s="1"/>
  <c r="S1317" i="1"/>
  <c r="S1316" i="1" s="1"/>
  <c r="Y1318" i="1"/>
  <c r="Y1317" i="1" s="1"/>
  <c r="Y1316" i="1" s="1"/>
  <c r="S1323" i="1"/>
  <c r="S1322" i="1" s="1"/>
  <c r="Y1324" i="1"/>
  <c r="Y1323" i="1" s="1"/>
  <c r="Y1322" i="1" s="1"/>
  <c r="S1329" i="1"/>
  <c r="S1328" i="1" s="1"/>
  <c r="Y1330" i="1"/>
  <c r="Y1329" i="1" s="1"/>
  <c r="Y1328" i="1" s="1"/>
  <c r="S1335" i="1"/>
  <c r="S1334" i="1" s="1"/>
  <c r="Y1336" i="1"/>
  <c r="Y1335" i="1" s="1"/>
  <c r="Y1334" i="1" s="1"/>
  <c r="S1341" i="1"/>
  <c r="S1340" i="1" s="1"/>
  <c r="Y1342" i="1"/>
  <c r="Y1341" i="1" s="1"/>
  <c r="Y1340" i="1" s="1"/>
  <c r="S1347" i="1"/>
  <c r="S1346" i="1" s="1"/>
  <c r="Y1348" i="1"/>
  <c r="Y1347" i="1" s="1"/>
  <c r="Y1346" i="1" s="1"/>
  <c r="S1353" i="1"/>
  <c r="S1352" i="1" s="1"/>
  <c r="Y1354" i="1"/>
  <c r="Y1353" i="1" s="1"/>
  <c r="Y1352" i="1" s="1"/>
  <c r="S1359" i="1"/>
  <c r="S1358" i="1" s="1"/>
  <c r="Y1360" i="1"/>
  <c r="Y1359" i="1" s="1"/>
  <c r="Y1358" i="1" s="1"/>
  <c r="S1365" i="1"/>
  <c r="S1364" i="1" s="1"/>
  <c r="Y1366" i="1"/>
  <c r="Y1365" i="1" s="1"/>
  <c r="Y1364" i="1" s="1"/>
  <c r="S1375" i="1"/>
  <c r="S1374" i="1" s="1"/>
  <c r="S1373" i="1" s="1"/>
  <c r="S1372" i="1" s="1"/>
  <c r="S1371" i="1" s="1"/>
  <c r="Y1376" i="1"/>
  <c r="Y1375" i="1" s="1"/>
  <c r="Y1374" i="1" s="1"/>
  <c r="Y1373" i="1" s="1"/>
  <c r="Y1372" i="1" s="1"/>
  <c r="Y1371" i="1" s="1"/>
  <c r="T1388" i="1"/>
  <c r="T1387" i="1" s="1"/>
  <c r="Z1389" i="1"/>
  <c r="Z1388" i="1" s="1"/>
  <c r="Z1387" i="1" s="1"/>
  <c r="T1400" i="1"/>
  <c r="T1399" i="1" s="1"/>
  <c r="Z1401" i="1"/>
  <c r="Z1400" i="1" s="1"/>
  <c r="Z1399" i="1" s="1"/>
  <c r="T1417" i="1"/>
  <c r="Z1418" i="1"/>
  <c r="Z1417" i="1" s="1"/>
  <c r="T1421" i="1"/>
  <c r="Z1422" i="1"/>
  <c r="Z1421" i="1" s="1"/>
  <c r="S1429" i="1"/>
  <c r="Y1430" i="1"/>
  <c r="Y1429" i="1" s="1"/>
  <c r="T1436" i="1"/>
  <c r="Z1437" i="1"/>
  <c r="Z1436" i="1" s="1"/>
  <c r="T1443" i="1"/>
  <c r="Z1444" i="1"/>
  <c r="Z1443" i="1" s="1"/>
  <c r="T1448" i="1"/>
  <c r="Z1449" i="1"/>
  <c r="Z1448" i="1" s="1"/>
  <c r="T1453" i="1"/>
  <c r="T1452" i="1" s="1"/>
  <c r="Z1454" i="1"/>
  <c r="Z1453" i="1" s="1"/>
  <c r="Z1452" i="1" s="1"/>
  <c r="T1458" i="1"/>
  <c r="Z1459" i="1"/>
  <c r="Z1458" i="1" s="1"/>
  <c r="T1463" i="1"/>
  <c r="Z1464" i="1"/>
  <c r="Z1463" i="1" s="1"/>
  <c r="T1467" i="1"/>
  <c r="Z1468" i="1"/>
  <c r="Z1467" i="1" s="1"/>
  <c r="T1472" i="1"/>
  <c r="Z1473" i="1"/>
  <c r="Z1472" i="1" s="1"/>
  <c r="T1492" i="1"/>
  <c r="T1491" i="1" s="1"/>
  <c r="T1490" i="1" s="1"/>
  <c r="T1489" i="1" s="1"/>
  <c r="T1488" i="1" s="1"/>
  <c r="Z1493" i="1"/>
  <c r="Z1492" i="1" s="1"/>
  <c r="Z1491" i="1" s="1"/>
  <c r="Z1490" i="1" s="1"/>
  <c r="Z1489" i="1" s="1"/>
  <c r="Z1488" i="1" s="1"/>
  <c r="S1512" i="1"/>
  <c r="Y1513" i="1"/>
  <c r="Y1512" i="1" s="1"/>
  <c r="S1523" i="1"/>
  <c r="S1522" i="1" s="1"/>
  <c r="Y1524" i="1"/>
  <c r="Y1523" i="1" s="1"/>
  <c r="Y1522" i="1" s="1"/>
  <c r="S1529" i="1"/>
  <c r="S1528" i="1" s="1"/>
  <c r="Y1530" i="1"/>
  <c r="Y1529" i="1" s="1"/>
  <c r="Y1528" i="1" s="1"/>
  <c r="S1535" i="1"/>
  <c r="S1534" i="1" s="1"/>
  <c r="Y1536" i="1"/>
  <c r="Y1535" i="1" s="1"/>
  <c r="Y1534" i="1" s="1"/>
  <c r="S1549" i="1"/>
  <c r="S1548" i="1" s="1"/>
  <c r="S1547" i="1" s="1"/>
  <c r="S1546" i="1" s="1"/>
  <c r="Y1550" i="1"/>
  <c r="Y1549" i="1" s="1"/>
  <c r="Y1548" i="1" s="1"/>
  <c r="Y1547" i="1" s="1"/>
  <c r="Y1546" i="1" s="1"/>
  <c r="T611" i="1"/>
  <c r="T610" i="1" s="1"/>
  <c r="T609" i="1" s="1"/>
  <c r="T608" i="1" s="1"/>
  <c r="Z612" i="1"/>
  <c r="Z611" i="1" s="1"/>
  <c r="Z610" i="1" s="1"/>
  <c r="Z609" i="1" s="1"/>
  <c r="Z608" i="1" s="1"/>
  <c r="T716" i="1"/>
  <c r="T715" i="1" s="1"/>
  <c r="Z717" i="1"/>
  <c r="Z716" i="1" s="1"/>
  <c r="Z715" i="1" s="1"/>
  <c r="Z534" i="1"/>
  <c r="Z533" i="1" s="1"/>
  <c r="P514" i="1"/>
  <c r="P513" i="1" s="1"/>
  <c r="Z677" i="1"/>
  <c r="Z676" i="1" s="1"/>
  <c r="T27" i="1"/>
  <c r="Z28" i="1"/>
  <c r="Z27" i="1" s="1"/>
  <c r="T39" i="1"/>
  <c r="Z40" i="1"/>
  <c r="Z39" i="1" s="1"/>
  <c r="T43" i="1"/>
  <c r="Z45" i="1"/>
  <c r="Z43" i="1" s="1"/>
  <c r="T59" i="1"/>
  <c r="Z60" i="1"/>
  <c r="Z59" i="1" s="1"/>
  <c r="T80" i="1"/>
  <c r="Z81" i="1"/>
  <c r="Z80" i="1" s="1"/>
  <c r="T86" i="1"/>
  <c r="T79" i="1" s="1"/>
  <c r="T78" i="1" s="1"/>
  <c r="Z87" i="1"/>
  <c r="Z86" i="1" s="1"/>
  <c r="T93" i="1"/>
  <c r="T92" i="1" s="1"/>
  <c r="Z94" i="1"/>
  <c r="Z93" i="1" s="1"/>
  <c r="Z92" i="1" s="1"/>
  <c r="T99" i="1"/>
  <c r="T98" i="1" s="1"/>
  <c r="Z100" i="1"/>
  <c r="Z99" i="1" s="1"/>
  <c r="Z98" i="1" s="1"/>
  <c r="T105" i="1"/>
  <c r="T104" i="1" s="1"/>
  <c r="Z106" i="1"/>
  <c r="Z105" i="1" s="1"/>
  <c r="Z104" i="1" s="1"/>
  <c r="T123" i="1"/>
  <c r="T122" i="1" s="1"/>
  <c r="T121" i="1" s="1"/>
  <c r="T120" i="1" s="1"/>
  <c r="T119" i="1" s="1"/>
  <c r="T118" i="1" s="1"/>
  <c r="Z124" i="1"/>
  <c r="Z123" i="1" s="1"/>
  <c r="Z122" i="1" s="1"/>
  <c r="Z121" i="1" s="1"/>
  <c r="Z120" i="1" s="1"/>
  <c r="Z119" i="1" s="1"/>
  <c r="Z118" i="1" s="1"/>
  <c r="S145" i="1"/>
  <c r="Y146" i="1"/>
  <c r="Y145" i="1" s="1"/>
  <c r="T176" i="1"/>
  <c r="T175" i="1" s="1"/>
  <c r="T174" i="1" s="1"/>
  <c r="Z177" i="1"/>
  <c r="Z176" i="1" s="1"/>
  <c r="Z175" i="1" s="1"/>
  <c r="Z174" i="1" s="1"/>
  <c r="T187" i="1"/>
  <c r="Z188" i="1"/>
  <c r="Z187" i="1" s="1"/>
  <c r="T211" i="1"/>
  <c r="T210" i="1" s="1"/>
  <c r="T209" i="1" s="1"/>
  <c r="T208" i="1" s="1"/>
  <c r="T207" i="1" s="1"/>
  <c r="Z212" i="1"/>
  <c r="Z211" i="1" s="1"/>
  <c r="Z210" i="1" s="1"/>
  <c r="Z209" i="1" s="1"/>
  <c r="Z208" i="1" s="1"/>
  <c r="Z207" i="1" s="1"/>
  <c r="T235" i="1"/>
  <c r="T234" i="1" s="1"/>
  <c r="Z236" i="1"/>
  <c r="Z235" i="1" s="1"/>
  <c r="Z234" i="1" s="1"/>
  <c r="T271" i="1"/>
  <c r="T266" i="1" s="1"/>
  <c r="T265" i="1" s="1"/>
  <c r="T264" i="1" s="1"/>
  <c r="T263" i="1" s="1"/>
  <c r="Z273" i="1"/>
  <c r="Z271" i="1" s="1"/>
  <c r="T286" i="1"/>
  <c r="T285" i="1" s="1"/>
  <c r="T284" i="1" s="1"/>
  <c r="T283" i="1" s="1"/>
  <c r="Z287" i="1"/>
  <c r="Z286" i="1" s="1"/>
  <c r="Z285" i="1" s="1"/>
  <c r="Z284" i="1" s="1"/>
  <c r="Z283" i="1" s="1"/>
  <c r="T300" i="1"/>
  <c r="T299" i="1" s="1"/>
  <c r="T298" i="1" s="1"/>
  <c r="Z301" i="1"/>
  <c r="Z300" i="1" s="1"/>
  <c r="Z299" i="1" s="1"/>
  <c r="Z298" i="1" s="1"/>
  <c r="S308" i="1"/>
  <c r="Y310" i="1"/>
  <c r="Y308" i="1" s="1"/>
  <c r="T341" i="1"/>
  <c r="T340" i="1" s="1"/>
  <c r="T339" i="1" s="1"/>
  <c r="Z342" i="1"/>
  <c r="Z341" i="1" s="1"/>
  <c r="Z340" i="1" s="1"/>
  <c r="Z339" i="1" s="1"/>
  <c r="T348" i="1"/>
  <c r="T347" i="1" s="1"/>
  <c r="Z349" i="1"/>
  <c r="Z348" i="1" s="1"/>
  <c r="Z347" i="1" s="1"/>
  <c r="T354" i="1"/>
  <c r="T353" i="1" s="1"/>
  <c r="T343" i="1" s="1"/>
  <c r="T338" i="1" s="1"/>
  <c r="T337" i="1" s="1"/>
  <c r="T336" i="1" s="1"/>
  <c r="Z355" i="1"/>
  <c r="Z354" i="1" s="1"/>
  <c r="Z353" i="1" s="1"/>
  <c r="T368" i="1"/>
  <c r="T367" i="1" s="1"/>
  <c r="T366" i="1" s="1"/>
  <c r="T365" i="1" s="1"/>
  <c r="Z369" i="1"/>
  <c r="Z368" i="1" s="1"/>
  <c r="Z367" i="1" s="1"/>
  <c r="Z366" i="1" s="1"/>
  <c r="Z365" i="1" s="1"/>
  <c r="T385" i="1"/>
  <c r="T384" i="1" s="1"/>
  <c r="Z386" i="1"/>
  <c r="Z385" i="1" s="1"/>
  <c r="S408" i="1"/>
  <c r="Y409" i="1"/>
  <c r="Y408" i="1" s="1"/>
  <c r="S419" i="1"/>
  <c r="S418" i="1" s="1"/>
  <c r="S417" i="1" s="1"/>
  <c r="S416" i="1" s="1"/>
  <c r="S415" i="1" s="1"/>
  <c r="S414" i="1" s="1"/>
  <c r="Y420" i="1"/>
  <c r="Y419" i="1" s="1"/>
  <c r="Y418" i="1" s="1"/>
  <c r="Y417" i="1" s="1"/>
  <c r="Y416" i="1" s="1"/>
  <c r="Y415" i="1" s="1"/>
  <c r="Y414" i="1" s="1"/>
  <c r="S440" i="1"/>
  <c r="S439" i="1" s="1"/>
  <c r="S438" i="1" s="1"/>
  <c r="S437" i="1" s="1"/>
  <c r="Y441" i="1"/>
  <c r="Y440" i="1" s="1"/>
  <c r="Y439" i="1" s="1"/>
  <c r="Y438" i="1" s="1"/>
  <c r="Y437" i="1" s="1"/>
  <c r="S450" i="1"/>
  <c r="Y451" i="1"/>
  <c r="Y450" i="1" s="1"/>
  <c r="Y449" i="1" s="1"/>
  <c r="Y448" i="1" s="1"/>
  <c r="Y447" i="1" s="1"/>
  <c r="T463" i="1"/>
  <c r="Z464" i="1"/>
  <c r="Z463" i="1" s="1"/>
  <c r="T489" i="1"/>
  <c r="T488" i="1" s="1"/>
  <c r="T487" i="1" s="1"/>
  <c r="Z490" i="1"/>
  <c r="Z489" i="1" s="1"/>
  <c r="Z488" i="1" s="1"/>
  <c r="Z487" i="1" s="1"/>
  <c r="S510" i="1"/>
  <c r="S509" i="1" s="1"/>
  <c r="S508" i="1" s="1"/>
  <c r="S507" i="1" s="1"/>
  <c r="Y511" i="1"/>
  <c r="Y510" i="1" s="1"/>
  <c r="Y509" i="1" s="1"/>
  <c r="Y508" i="1" s="1"/>
  <c r="Y507" i="1" s="1"/>
  <c r="T531" i="1"/>
  <c r="T530" i="1" s="1"/>
  <c r="Z532" i="1"/>
  <c r="Z531" i="1" s="1"/>
  <c r="Z530" i="1" s="1"/>
  <c r="S550" i="1"/>
  <c r="S549" i="1" s="1"/>
  <c r="Y551" i="1"/>
  <c r="Y550" i="1" s="1"/>
  <c r="Y549" i="1" s="1"/>
  <c r="T637" i="1"/>
  <c r="T636" i="1" s="1"/>
  <c r="T635" i="1" s="1"/>
  <c r="Z638" i="1"/>
  <c r="Z637" i="1" s="1"/>
  <c r="Z636" i="1" s="1"/>
  <c r="Z635" i="1" s="1"/>
  <c r="T666" i="1"/>
  <c r="T665" i="1" s="1"/>
  <c r="T664" i="1" s="1"/>
  <c r="Z667" i="1"/>
  <c r="Z666" i="1" s="1"/>
  <c r="Z665" i="1" s="1"/>
  <c r="Z664" i="1" s="1"/>
  <c r="T692" i="1"/>
  <c r="T691" i="1" s="1"/>
  <c r="T690" i="1" s="1"/>
  <c r="T689" i="1" s="1"/>
  <c r="Z693" i="1"/>
  <c r="Z692" i="1" s="1"/>
  <c r="Z691" i="1" s="1"/>
  <c r="Z690" i="1" s="1"/>
  <c r="Z689" i="1" s="1"/>
  <c r="T705" i="1"/>
  <c r="T704" i="1" s="1"/>
  <c r="T703" i="1" s="1"/>
  <c r="Z706" i="1"/>
  <c r="Z705" i="1" s="1"/>
  <c r="Z704" i="1" s="1"/>
  <c r="Z703" i="1" s="1"/>
  <c r="T757" i="1"/>
  <c r="T756" i="1" s="1"/>
  <c r="T755" i="1" s="1"/>
  <c r="Z758" i="1"/>
  <c r="Z757" i="1" s="1"/>
  <c r="Z756" i="1" s="1"/>
  <c r="Z755" i="1" s="1"/>
  <c r="S767" i="1"/>
  <c r="Y768" i="1"/>
  <c r="Y767" i="1" s="1"/>
  <c r="S790" i="1"/>
  <c r="S789" i="1" s="1"/>
  <c r="Y791" i="1"/>
  <c r="Y790" i="1" s="1"/>
  <c r="Y789" i="1" s="1"/>
  <c r="Y788" i="1" s="1"/>
  <c r="S797" i="1"/>
  <c r="S796" i="1" s="1"/>
  <c r="S795" i="1" s="1"/>
  <c r="Y798" i="1"/>
  <c r="Y797" i="1" s="1"/>
  <c r="Y796" i="1" s="1"/>
  <c r="Y795" i="1" s="1"/>
  <c r="S813" i="1"/>
  <c r="S812" i="1" s="1"/>
  <c r="Y814" i="1"/>
  <c r="Y813" i="1" s="1"/>
  <c r="Y812" i="1" s="1"/>
  <c r="T853" i="1"/>
  <c r="T852" i="1" s="1"/>
  <c r="Z854" i="1"/>
  <c r="Z853" i="1" s="1"/>
  <c r="Z852" i="1" s="1"/>
  <c r="S883" i="1"/>
  <c r="S882" i="1" s="1"/>
  <c r="S881" i="1" s="1"/>
  <c r="Y884" i="1"/>
  <c r="Y883" i="1" s="1"/>
  <c r="Y882" i="1" s="1"/>
  <c r="Y881" i="1" s="1"/>
  <c r="S901" i="1"/>
  <c r="S900" i="1" s="1"/>
  <c r="Y902" i="1"/>
  <c r="Y901" i="1" s="1"/>
  <c r="Y900" i="1" s="1"/>
  <c r="S907" i="1"/>
  <c r="S906" i="1" s="1"/>
  <c r="Y908" i="1"/>
  <c r="Y907" i="1" s="1"/>
  <c r="Y906" i="1" s="1"/>
  <c r="S913" i="1"/>
  <c r="S912" i="1" s="1"/>
  <c r="Y914" i="1"/>
  <c r="Y913" i="1" s="1"/>
  <c r="Y912" i="1" s="1"/>
  <c r="S919" i="1"/>
  <c r="S918" i="1" s="1"/>
  <c r="Y920" i="1"/>
  <c r="Y919" i="1" s="1"/>
  <c r="Y918" i="1" s="1"/>
  <c r="S933" i="1"/>
  <c r="S932" i="1" s="1"/>
  <c r="Y934" i="1"/>
  <c r="Y933" i="1" s="1"/>
  <c r="Y932" i="1" s="1"/>
  <c r="T945" i="1"/>
  <c r="T944" i="1" s="1"/>
  <c r="T943" i="1" s="1"/>
  <c r="Z946" i="1"/>
  <c r="Z945" i="1" s="1"/>
  <c r="Z944" i="1" s="1"/>
  <c r="Z943" i="1" s="1"/>
  <c r="S977" i="1"/>
  <c r="S976" i="1" s="1"/>
  <c r="S975" i="1" s="1"/>
  <c r="S974" i="1" s="1"/>
  <c r="Y978" i="1"/>
  <c r="Y977" i="1" s="1"/>
  <c r="Y976" i="1" s="1"/>
  <c r="Y975" i="1" s="1"/>
  <c r="Y974" i="1" s="1"/>
  <c r="T997" i="1"/>
  <c r="T996" i="1" s="1"/>
  <c r="T995" i="1" s="1"/>
  <c r="T990" i="1" s="1"/>
  <c r="Z998" i="1"/>
  <c r="Z997" i="1" s="1"/>
  <c r="Z996" i="1" s="1"/>
  <c r="Z995" i="1" s="1"/>
  <c r="Z990" i="1" s="1"/>
  <c r="T1005" i="1"/>
  <c r="Z1006" i="1"/>
  <c r="Z1005" i="1" s="1"/>
  <c r="S1035" i="1"/>
  <c r="S1034" i="1" s="1"/>
  <c r="S1033" i="1" s="1"/>
  <c r="S1032" i="1" s="1"/>
  <c r="S1031" i="1" s="1"/>
  <c r="Y1036" i="1"/>
  <c r="T1055" i="1"/>
  <c r="T1054" i="1" s="1"/>
  <c r="T1053" i="1" s="1"/>
  <c r="Z1056" i="1"/>
  <c r="Z1055" i="1" s="1"/>
  <c r="Z1054" i="1" s="1"/>
  <c r="Z1053" i="1" s="1"/>
  <c r="T1061" i="1"/>
  <c r="T1060" i="1" s="1"/>
  <c r="Z1062" i="1"/>
  <c r="Z1061" i="1" s="1"/>
  <c r="Z1060" i="1" s="1"/>
  <c r="T1067" i="1"/>
  <c r="T1066" i="1" s="1"/>
  <c r="Z1068" i="1"/>
  <c r="Z1067" i="1" s="1"/>
  <c r="Z1066" i="1" s="1"/>
  <c r="S1094" i="1"/>
  <c r="S1093" i="1" s="1"/>
  <c r="S1092" i="1" s="1"/>
  <c r="S1091" i="1" s="1"/>
  <c r="Y1095" i="1"/>
  <c r="Y1094" i="1" s="1"/>
  <c r="Y1093" i="1" s="1"/>
  <c r="Y1092" i="1" s="1"/>
  <c r="Y1091" i="1" s="1"/>
  <c r="T1106" i="1"/>
  <c r="T1105" i="1" s="1"/>
  <c r="T1104" i="1" s="1"/>
  <c r="T1103" i="1" s="1"/>
  <c r="Z1107" i="1"/>
  <c r="Z1106" i="1" s="1"/>
  <c r="Z1105" i="1" s="1"/>
  <c r="Z1104" i="1" s="1"/>
  <c r="Z1103" i="1" s="1"/>
  <c r="T1116" i="1"/>
  <c r="T1115" i="1" s="1"/>
  <c r="T1114" i="1" s="1"/>
  <c r="T1113" i="1" s="1"/>
  <c r="T1102" i="1" s="1"/>
  <c r="Z1117" i="1"/>
  <c r="Z1116" i="1" s="1"/>
  <c r="Z1115" i="1" s="1"/>
  <c r="Z1114" i="1" s="1"/>
  <c r="Z1113" i="1" s="1"/>
  <c r="S1133" i="1"/>
  <c r="S1132" i="1" s="1"/>
  <c r="S1131" i="1" s="1"/>
  <c r="S1130" i="1" s="1"/>
  <c r="Y1134" i="1"/>
  <c r="Y1133" i="1" s="1"/>
  <c r="Y1132" i="1" s="1"/>
  <c r="Y1131" i="1" s="1"/>
  <c r="Y1130" i="1" s="1"/>
  <c r="T1143" i="1"/>
  <c r="T1142" i="1" s="1"/>
  <c r="T1141" i="1" s="1"/>
  <c r="T1140" i="1" s="1"/>
  <c r="Z1144" i="1"/>
  <c r="Z1143" i="1" s="1"/>
  <c r="Z1142" i="1" s="1"/>
  <c r="Z1141" i="1" s="1"/>
  <c r="Z1140" i="1" s="1"/>
  <c r="T1164" i="1"/>
  <c r="Z1165" i="1"/>
  <c r="Z1164" i="1" s="1"/>
  <c r="Z1163" i="1" s="1"/>
  <c r="T1169" i="1"/>
  <c r="T1168" i="1" s="1"/>
  <c r="Z1170" i="1"/>
  <c r="Z1169" i="1" s="1"/>
  <c r="Z1168" i="1" s="1"/>
  <c r="T1186" i="1"/>
  <c r="T1185" i="1" s="1"/>
  <c r="T1184" i="1" s="1"/>
  <c r="T1183" i="1" s="1"/>
  <c r="Z1187" i="1"/>
  <c r="Z1186" i="1" s="1"/>
  <c r="Z1185" i="1" s="1"/>
  <c r="Z1184" i="1" s="1"/>
  <c r="Z1183" i="1" s="1"/>
  <c r="S1204" i="1"/>
  <c r="S1203" i="1" s="1"/>
  <c r="S1202" i="1" s="1"/>
  <c r="S1201" i="1" s="1"/>
  <c r="Y1205" i="1"/>
  <c r="Y1204" i="1" s="1"/>
  <c r="Y1203" i="1" s="1"/>
  <c r="Y1202" i="1" s="1"/>
  <c r="Y1201" i="1" s="1"/>
  <c r="S1216" i="1"/>
  <c r="S1215" i="1" s="1"/>
  <c r="S1214" i="1" s="1"/>
  <c r="S1213" i="1" s="1"/>
  <c r="S1212" i="1" s="1"/>
  <c r="Y1217" i="1"/>
  <c r="Y1216" i="1" s="1"/>
  <c r="Y1215" i="1" s="1"/>
  <c r="Y1214" i="1" s="1"/>
  <c r="Y1213" i="1" s="1"/>
  <c r="Y1212" i="1" s="1"/>
  <c r="S1245" i="1"/>
  <c r="S1244" i="1" s="1"/>
  <c r="Y1246" i="1"/>
  <c r="Y1245" i="1" s="1"/>
  <c r="Y1244" i="1" s="1"/>
  <c r="Y1243" i="1" s="1"/>
  <c r="S1251" i="1"/>
  <c r="S1250" i="1" s="1"/>
  <c r="Y1252" i="1"/>
  <c r="Y1251" i="1" s="1"/>
  <c r="Y1250" i="1" s="1"/>
  <c r="T1270" i="1"/>
  <c r="T1269" i="1" s="1"/>
  <c r="T1268" i="1" s="1"/>
  <c r="T1267" i="1" s="1"/>
  <c r="T1266" i="1" s="1"/>
  <c r="Z1271" i="1"/>
  <c r="Z1270" i="1" s="1"/>
  <c r="Z1269" i="1" s="1"/>
  <c r="Z1268" i="1" s="1"/>
  <c r="Z1267" i="1" s="1"/>
  <c r="Z1266" i="1" s="1"/>
  <c r="T1293" i="1"/>
  <c r="T1292" i="1" s="1"/>
  <c r="Z1294" i="1"/>
  <c r="Z1293" i="1" s="1"/>
  <c r="Z1292" i="1" s="1"/>
  <c r="T1296" i="1"/>
  <c r="T1295" i="1" s="1"/>
  <c r="Z1297" i="1"/>
  <c r="Z1296" i="1" s="1"/>
  <c r="Z1295" i="1" s="1"/>
  <c r="T1302" i="1"/>
  <c r="T1301" i="1" s="1"/>
  <c r="Z1303" i="1"/>
  <c r="Z1302" i="1" s="1"/>
  <c r="Z1301" i="1" s="1"/>
  <c r="T1308" i="1"/>
  <c r="T1307" i="1" s="1"/>
  <c r="Z1309" i="1"/>
  <c r="Z1308" i="1" s="1"/>
  <c r="Z1307" i="1" s="1"/>
  <c r="T1314" i="1"/>
  <c r="T1313" i="1" s="1"/>
  <c r="Z1315" i="1"/>
  <c r="Z1314" i="1" s="1"/>
  <c r="Z1313" i="1" s="1"/>
  <c r="T1320" i="1"/>
  <c r="T1319" i="1" s="1"/>
  <c r="Z1321" i="1"/>
  <c r="Z1320" i="1" s="1"/>
  <c r="Z1319" i="1" s="1"/>
  <c r="T1326" i="1"/>
  <c r="T1325" i="1" s="1"/>
  <c r="Z1327" i="1"/>
  <c r="Z1326" i="1" s="1"/>
  <c r="Z1325" i="1" s="1"/>
  <c r="T1338" i="1"/>
  <c r="T1337" i="1" s="1"/>
  <c r="Z1339" i="1"/>
  <c r="Z1338" i="1" s="1"/>
  <c r="Z1337" i="1" s="1"/>
  <c r="T1332" i="1"/>
  <c r="T1331" i="1" s="1"/>
  <c r="Z1333" i="1"/>
  <c r="Z1332" i="1" s="1"/>
  <c r="Z1331" i="1" s="1"/>
  <c r="T1344" i="1"/>
  <c r="T1343" i="1" s="1"/>
  <c r="Z1345" i="1"/>
  <c r="Z1344" i="1" s="1"/>
  <c r="Z1343" i="1" s="1"/>
  <c r="T1350" i="1"/>
  <c r="T1349" i="1" s="1"/>
  <c r="Z1351" i="1"/>
  <c r="Z1350" i="1" s="1"/>
  <c r="Z1349" i="1" s="1"/>
  <c r="T1356" i="1"/>
  <c r="T1355" i="1" s="1"/>
  <c r="Z1357" i="1"/>
  <c r="Z1356" i="1" s="1"/>
  <c r="Z1355" i="1" s="1"/>
  <c r="T1362" i="1"/>
  <c r="T1361" i="1" s="1"/>
  <c r="Z1363" i="1"/>
  <c r="Z1362" i="1" s="1"/>
  <c r="Z1361" i="1" s="1"/>
  <c r="T1368" i="1"/>
  <c r="T1367" i="1" s="1"/>
  <c r="Z1369" i="1"/>
  <c r="Z1368" i="1" s="1"/>
  <c r="Z1367" i="1" s="1"/>
  <c r="S1388" i="1"/>
  <c r="S1387" i="1" s="1"/>
  <c r="Y1389" i="1"/>
  <c r="Y1388" i="1" s="1"/>
  <c r="Y1387" i="1" s="1"/>
  <c r="S1400" i="1"/>
  <c r="S1399" i="1" s="1"/>
  <c r="Y1401" i="1"/>
  <c r="Y1400" i="1" s="1"/>
  <c r="Y1399" i="1" s="1"/>
  <c r="T1412" i="1"/>
  <c r="T1411" i="1" s="1"/>
  <c r="T1410" i="1" s="1"/>
  <c r="T1409" i="1" s="1"/>
  <c r="Z1413" i="1"/>
  <c r="Z1412" i="1" s="1"/>
  <c r="Z1411" i="1" s="1"/>
  <c r="Z1410" i="1" s="1"/>
  <c r="Z1409" i="1" s="1"/>
  <c r="S1421" i="1"/>
  <c r="Y1422" i="1"/>
  <c r="Y1421" i="1" s="1"/>
  <c r="T1427" i="1"/>
  <c r="Z1428" i="1"/>
  <c r="Z1427" i="1" s="1"/>
  <c r="T1434" i="1"/>
  <c r="Z1435" i="1"/>
  <c r="Z1434" i="1" s="1"/>
  <c r="S1443" i="1"/>
  <c r="Y1444" i="1"/>
  <c r="Y1443" i="1" s="1"/>
  <c r="Y1442" i="1" s="1"/>
  <c r="S1448" i="1"/>
  <c r="Y1449" i="1"/>
  <c r="Y1448" i="1" s="1"/>
  <c r="Y1447" i="1" s="1"/>
  <c r="S1453" i="1"/>
  <c r="S1452" i="1" s="1"/>
  <c r="Y1454" i="1"/>
  <c r="Y1453" i="1" s="1"/>
  <c r="Y1452" i="1" s="1"/>
  <c r="S1458" i="1"/>
  <c r="Y1459" i="1"/>
  <c r="Y1458" i="1" s="1"/>
  <c r="S1467" i="1"/>
  <c r="Y1468" i="1"/>
  <c r="Y1467" i="1" s="1"/>
  <c r="S1472" i="1"/>
  <c r="S1469" i="1" s="1"/>
  <c r="Y1473" i="1"/>
  <c r="Y1472" i="1" s="1"/>
  <c r="S1492" i="1"/>
  <c r="S1491" i="1" s="1"/>
  <c r="S1490" i="1" s="1"/>
  <c r="S1489" i="1" s="1"/>
  <c r="S1488" i="1" s="1"/>
  <c r="Y1493" i="1"/>
  <c r="Y1492" i="1" s="1"/>
  <c r="Y1491" i="1" s="1"/>
  <c r="Y1490" i="1" s="1"/>
  <c r="Y1489" i="1" s="1"/>
  <c r="Y1488" i="1" s="1"/>
  <c r="T1510" i="1"/>
  <c r="Z1511" i="1"/>
  <c r="Z1510" i="1" s="1"/>
  <c r="T1519" i="1"/>
  <c r="T1518" i="1" s="1"/>
  <c r="T1517" i="1" s="1"/>
  <c r="Z1520" i="1"/>
  <c r="Z1519" i="1" s="1"/>
  <c r="Z1518" i="1" s="1"/>
  <c r="Z1517" i="1" s="1"/>
  <c r="T1526" i="1"/>
  <c r="T1525" i="1" s="1"/>
  <c r="Z1527" i="1"/>
  <c r="Z1526" i="1" s="1"/>
  <c r="Z1525" i="1" s="1"/>
  <c r="T1532" i="1"/>
  <c r="T1531" i="1" s="1"/>
  <c r="Z1533" i="1"/>
  <c r="Z1532" i="1" s="1"/>
  <c r="Z1531" i="1" s="1"/>
  <c r="T1544" i="1"/>
  <c r="T1543" i="1" s="1"/>
  <c r="T1542" i="1" s="1"/>
  <c r="T1541" i="1" s="1"/>
  <c r="Z1545" i="1"/>
  <c r="Z1544" i="1" s="1"/>
  <c r="Z1543" i="1" s="1"/>
  <c r="Z1542" i="1" s="1"/>
  <c r="Z1541" i="1" s="1"/>
  <c r="T889" i="1"/>
  <c r="T888" i="1" s="1"/>
  <c r="Z890" i="1"/>
  <c r="Z889" i="1" s="1"/>
  <c r="Z888" i="1" s="1"/>
  <c r="S611" i="1"/>
  <c r="S610" i="1" s="1"/>
  <c r="S609" i="1" s="1"/>
  <c r="S608" i="1" s="1"/>
  <c r="Y612" i="1"/>
  <c r="Y611" i="1" s="1"/>
  <c r="Y610" i="1" s="1"/>
  <c r="Y609" i="1" s="1"/>
  <c r="Y608" i="1" s="1"/>
  <c r="S716" i="1"/>
  <c r="S715" i="1" s="1"/>
  <c r="Y717" i="1"/>
  <c r="Y716" i="1" s="1"/>
  <c r="Y715" i="1" s="1"/>
  <c r="Y677" i="1"/>
  <c r="Y676" i="1" s="1"/>
  <c r="T25" i="1"/>
  <c r="Z26" i="1"/>
  <c r="Z25" i="1" s="1"/>
  <c r="T31" i="1"/>
  <c r="Z33" i="1"/>
  <c r="Z31" i="1" s="1"/>
  <c r="S43" i="1"/>
  <c r="Y45" i="1"/>
  <c r="Y43" i="1" s="1"/>
  <c r="T57" i="1"/>
  <c r="Z58" i="1"/>
  <c r="Z57" i="1" s="1"/>
  <c r="T73" i="1"/>
  <c r="T72" i="1" s="1"/>
  <c r="T71" i="1" s="1"/>
  <c r="T70" i="1" s="1"/>
  <c r="T69" i="1" s="1"/>
  <c r="Z74" i="1"/>
  <c r="Z73" i="1" s="1"/>
  <c r="Z72" i="1" s="1"/>
  <c r="Z71" i="1" s="1"/>
  <c r="Z70" i="1" s="1"/>
  <c r="Z69" i="1" s="1"/>
  <c r="S86" i="1"/>
  <c r="Y87" i="1"/>
  <c r="Y86" i="1" s="1"/>
  <c r="S93" i="1"/>
  <c r="S92" i="1" s="1"/>
  <c r="Y94" i="1"/>
  <c r="Y93" i="1" s="1"/>
  <c r="Y92" i="1" s="1"/>
  <c r="S99" i="1"/>
  <c r="S98" i="1" s="1"/>
  <c r="Y100" i="1"/>
  <c r="Y99" i="1" s="1"/>
  <c r="Y98" i="1" s="1"/>
  <c r="S105" i="1"/>
  <c r="S104" i="1" s="1"/>
  <c r="Y106" i="1"/>
  <c r="Y105" i="1" s="1"/>
  <c r="Y104" i="1" s="1"/>
  <c r="S123" i="1"/>
  <c r="S122" i="1" s="1"/>
  <c r="S121" i="1" s="1"/>
  <c r="S120" i="1" s="1"/>
  <c r="S119" i="1" s="1"/>
  <c r="S118" i="1" s="1"/>
  <c r="Y124" i="1"/>
  <c r="Y123" i="1" s="1"/>
  <c r="Y122" i="1" s="1"/>
  <c r="Y121" i="1" s="1"/>
  <c r="Y120" i="1" s="1"/>
  <c r="Y119" i="1" s="1"/>
  <c r="Y118" i="1" s="1"/>
  <c r="T143" i="1"/>
  <c r="Z144" i="1"/>
  <c r="Z143" i="1" s="1"/>
  <c r="Z152" i="1"/>
  <c r="Z151" i="1"/>
  <c r="Z149" i="1"/>
  <c r="Z150" i="1"/>
  <c r="Z148" i="1"/>
  <c r="T161" i="1"/>
  <c r="Z162" i="1"/>
  <c r="Z161" i="1" s="1"/>
  <c r="S176" i="1"/>
  <c r="S175" i="1" s="1"/>
  <c r="S174" i="1" s="1"/>
  <c r="Y177" i="1"/>
  <c r="Y176" i="1" s="1"/>
  <c r="Y175" i="1" s="1"/>
  <c r="Y174" i="1" s="1"/>
  <c r="S187" i="1"/>
  <c r="S184" i="1" s="1"/>
  <c r="S183" i="1" s="1"/>
  <c r="S182" i="1" s="1"/>
  <c r="S181" i="1" s="1"/>
  <c r="Y188" i="1"/>
  <c r="Y187" i="1" s="1"/>
  <c r="S211" i="1"/>
  <c r="S210" i="1" s="1"/>
  <c r="S209" i="1" s="1"/>
  <c r="S208" i="1" s="1"/>
  <c r="S207" i="1" s="1"/>
  <c r="Y212" i="1"/>
  <c r="Y211" i="1" s="1"/>
  <c r="Y210" i="1" s="1"/>
  <c r="Y209" i="1" s="1"/>
  <c r="Y208" i="1" s="1"/>
  <c r="Y207" i="1" s="1"/>
  <c r="T232" i="1"/>
  <c r="T231" i="1" s="1"/>
  <c r="T230" i="1" s="1"/>
  <c r="Z233" i="1"/>
  <c r="Z232" i="1" s="1"/>
  <c r="Z231" i="1" s="1"/>
  <c r="Z230" i="1" s="1"/>
  <c r="Z229" i="1" s="1"/>
  <c r="Z228" i="1" s="1"/>
  <c r="S271" i="1"/>
  <c r="Y273" i="1"/>
  <c r="Y271" i="1" s="1"/>
  <c r="S286" i="1"/>
  <c r="S285" i="1" s="1"/>
  <c r="S284" i="1" s="1"/>
  <c r="S283" i="1" s="1"/>
  <c r="Y287" i="1"/>
  <c r="Y286" i="1" s="1"/>
  <c r="Y285" i="1" s="1"/>
  <c r="Y284" i="1" s="1"/>
  <c r="Y283" i="1" s="1"/>
  <c r="S300" i="1"/>
  <c r="S299" i="1" s="1"/>
  <c r="S298" i="1" s="1"/>
  <c r="Y301" i="1"/>
  <c r="Y300" i="1" s="1"/>
  <c r="Y299" i="1" s="1"/>
  <c r="Y298" i="1" s="1"/>
  <c r="T306" i="1"/>
  <c r="T303" i="1" s="1"/>
  <c r="T302" i="1" s="1"/>
  <c r="T293" i="1" s="1"/>
  <c r="T282" i="1" s="1"/>
  <c r="T261" i="1" s="1"/>
  <c r="Z307" i="1"/>
  <c r="Z306" i="1" s="1"/>
  <c r="S341" i="1"/>
  <c r="S340" i="1" s="1"/>
  <c r="S339" i="1" s="1"/>
  <c r="Y342" i="1"/>
  <c r="Y341" i="1" s="1"/>
  <c r="Y340" i="1" s="1"/>
  <c r="Y339" i="1" s="1"/>
  <c r="S348" i="1"/>
  <c r="S347" i="1" s="1"/>
  <c r="Y349" i="1"/>
  <c r="Y348" i="1" s="1"/>
  <c r="Y347" i="1" s="1"/>
  <c r="S354" i="1"/>
  <c r="S353" i="1" s="1"/>
  <c r="Y355" i="1"/>
  <c r="Y354" i="1" s="1"/>
  <c r="Y353" i="1" s="1"/>
  <c r="S368" i="1"/>
  <c r="S367" i="1" s="1"/>
  <c r="S366" i="1" s="1"/>
  <c r="S365" i="1" s="1"/>
  <c r="Y369" i="1"/>
  <c r="Y368" i="1" s="1"/>
  <c r="Y367" i="1" s="1"/>
  <c r="Y366" i="1" s="1"/>
  <c r="Y365" i="1" s="1"/>
  <c r="T379" i="1"/>
  <c r="T378" i="1" s="1"/>
  <c r="Z380" i="1"/>
  <c r="Z379" i="1" s="1"/>
  <c r="Z378" i="1" s="1"/>
  <c r="T382" i="1"/>
  <c r="T381" i="1" s="1"/>
  <c r="T377" i="1" s="1"/>
  <c r="T376" i="1" s="1"/>
  <c r="Z383" i="1"/>
  <c r="Z382" i="1" s="1"/>
  <c r="Z381" i="1" s="1"/>
  <c r="T406" i="1"/>
  <c r="Z407" i="1"/>
  <c r="Z406" i="1" s="1"/>
  <c r="T410" i="1"/>
  <c r="Z412" i="1"/>
  <c r="Z410" i="1" s="1"/>
  <c r="T427" i="1"/>
  <c r="T426" i="1" s="1"/>
  <c r="T425" i="1" s="1"/>
  <c r="T424" i="1" s="1"/>
  <c r="Z428" i="1"/>
  <c r="Z427" i="1" s="1"/>
  <c r="Z426" i="1" s="1"/>
  <c r="Z425" i="1" s="1"/>
  <c r="Z424" i="1" s="1"/>
  <c r="T445" i="1"/>
  <c r="T444" i="1" s="1"/>
  <c r="T443" i="1" s="1"/>
  <c r="T442" i="1" s="1"/>
  <c r="Z446" i="1"/>
  <c r="Z445" i="1" s="1"/>
  <c r="Z444" i="1" s="1"/>
  <c r="Z443" i="1" s="1"/>
  <c r="Z442" i="1" s="1"/>
  <c r="T452" i="1"/>
  <c r="Z453" i="1"/>
  <c r="Z452" i="1" s="1"/>
  <c r="T465" i="1"/>
  <c r="T462" i="1" s="1"/>
  <c r="T461" i="1" s="1"/>
  <c r="T456" i="1" s="1"/>
  <c r="T455" i="1" s="1"/>
  <c r="Z466" i="1"/>
  <c r="Z465" i="1" s="1"/>
  <c r="T497" i="1"/>
  <c r="T496" i="1" s="1"/>
  <c r="T495" i="1" s="1"/>
  <c r="Z498" i="1"/>
  <c r="Z497" i="1" s="1"/>
  <c r="Z496" i="1" s="1"/>
  <c r="Z495" i="1" s="1"/>
  <c r="T521" i="1"/>
  <c r="T520" i="1" s="1"/>
  <c r="T519" i="1" s="1"/>
  <c r="T514" i="1" s="1"/>
  <c r="T513" i="1" s="1"/>
  <c r="Z522" i="1"/>
  <c r="Z521" i="1" s="1"/>
  <c r="Z520" i="1" s="1"/>
  <c r="Z519" i="1" s="1"/>
  <c r="T538" i="1"/>
  <c r="T537" i="1" s="1"/>
  <c r="Z539" i="1"/>
  <c r="Z538" i="1" s="1"/>
  <c r="Z537" i="1" s="1"/>
  <c r="T557" i="1"/>
  <c r="T556" i="1" s="1"/>
  <c r="Z558" i="1"/>
  <c r="Z557" i="1" s="1"/>
  <c r="Z556" i="1" s="1"/>
  <c r="S564" i="1"/>
  <c r="S563" i="1" s="1"/>
  <c r="Y565" i="1"/>
  <c r="Y564" i="1" s="1"/>
  <c r="Y563" i="1" s="1"/>
  <c r="S580" i="1"/>
  <c r="S579" i="1" s="1"/>
  <c r="S578" i="1" s="1"/>
  <c r="Y581" i="1"/>
  <c r="Y580" i="1" s="1"/>
  <c r="Y579" i="1" s="1"/>
  <c r="Y578" i="1" s="1"/>
  <c r="S584" i="1"/>
  <c r="S583" i="1" s="1"/>
  <c r="Y585" i="1"/>
  <c r="Y584" i="1" s="1"/>
  <c r="Y583" i="1" s="1"/>
  <c r="S605" i="1"/>
  <c r="S604" i="1" s="1"/>
  <c r="S597" i="1" s="1"/>
  <c r="S596" i="1" s="1"/>
  <c r="Y606" i="1"/>
  <c r="Y605" i="1" s="1"/>
  <c r="Y604" i="1" s="1"/>
  <c r="Y597" i="1" s="1"/>
  <c r="Y596" i="1" s="1"/>
  <c r="T618" i="1"/>
  <c r="T617" i="1" s="1"/>
  <c r="T616" i="1" s="1"/>
  <c r="T615" i="1" s="1"/>
  <c r="T614" i="1" s="1"/>
  <c r="Z619" i="1"/>
  <c r="Z618" i="1" s="1"/>
  <c r="Z617" i="1" s="1"/>
  <c r="Z616" i="1" s="1"/>
  <c r="Z615" i="1" s="1"/>
  <c r="Z614" i="1" s="1"/>
  <c r="T662" i="1"/>
  <c r="T661" i="1" s="1"/>
  <c r="T660" i="1" s="1"/>
  <c r="Z663" i="1"/>
  <c r="Z662" i="1" s="1"/>
  <c r="Z661" i="1" s="1"/>
  <c r="Z660" i="1" s="1"/>
  <c r="S692" i="1"/>
  <c r="S691" i="1" s="1"/>
  <c r="S690" i="1" s="1"/>
  <c r="S689" i="1" s="1"/>
  <c r="Y693" i="1"/>
  <c r="Y692" i="1" s="1"/>
  <c r="Y691" i="1" s="1"/>
  <c r="Y690" i="1" s="1"/>
  <c r="Y689" i="1" s="1"/>
  <c r="T709" i="1"/>
  <c r="T708" i="1" s="1"/>
  <c r="T707" i="1" s="1"/>
  <c r="Z710" i="1"/>
  <c r="Z709" i="1" s="1"/>
  <c r="Z708" i="1" s="1"/>
  <c r="Z707" i="1" s="1"/>
  <c r="T747" i="1"/>
  <c r="T746" i="1" s="1"/>
  <c r="T745" i="1" s="1"/>
  <c r="Z748" i="1"/>
  <c r="Z747" i="1" s="1"/>
  <c r="Z746" i="1" s="1"/>
  <c r="Z745" i="1" s="1"/>
  <c r="T765" i="1"/>
  <c r="Z766" i="1"/>
  <c r="Z765" i="1" s="1"/>
  <c r="T793" i="1"/>
  <c r="T792" i="1" s="1"/>
  <c r="Z794" i="1"/>
  <c r="Z793" i="1" s="1"/>
  <c r="Z792" i="1" s="1"/>
  <c r="T810" i="1"/>
  <c r="T809" i="1" s="1"/>
  <c r="Z811" i="1"/>
  <c r="Z810" i="1" s="1"/>
  <c r="Z809" i="1" s="1"/>
  <c r="T838" i="1"/>
  <c r="T837" i="1" s="1"/>
  <c r="T829" i="1" s="1"/>
  <c r="Z839" i="1"/>
  <c r="Z838" i="1" s="1"/>
  <c r="Z837" i="1" s="1"/>
  <c r="Z829" i="1" s="1"/>
  <c r="Z828" i="1" s="1"/>
  <c r="T869" i="1"/>
  <c r="T868" i="1" s="1"/>
  <c r="T867" i="1" s="1"/>
  <c r="T866" i="1" s="1"/>
  <c r="T865" i="1" s="1"/>
  <c r="Z870" i="1"/>
  <c r="Z869" i="1" s="1"/>
  <c r="Z868" i="1" s="1"/>
  <c r="Z867" i="1" s="1"/>
  <c r="Z866" i="1" s="1"/>
  <c r="Z865" i="1" s="1"/>
  <c r="T886" i="1"/>
  <c r="T885" i="1" s="1"/>
  <c r="Z887" i="1"/>
  <c r="Z886" i="1" s="1"/>
  <c r="Z885" i="1" s="1"/>
  <c r="T904" i="1"/>
  <c r="T903" i="1" s="1"/>
  <c r="Z905" i="1"/>
  <c r="Z904" i="1" s="1"/>
  <c r="Z903" i="1" s="1"/>
  <c r="T910" i="1"/>
  <c r="T909" i="1" s="1"/>
  <c r="Z911" i="1"/>
  <c r="Z910" i="1" s="1"/>
  <c r="Z909" i="1" s="1"/>
  <c r="T916" i="1"/>
  <c r="T915" i="1" s="1"/>
  <c r="Z917" i="1"/>
  <c r="Z916" i="1" s="1"/>
  <c r="Z915" i="1" s="1"/>
  <c r="T926" i="1"/>
  <c r="T925" i="1" s="1"/>
  <c r="T924" i="1" s="1"/>
  <c r="T923" i="1" s="1"/>
  <c r="T922" i="1" s="1"/>
  <c r="Z927" i="1"/>
  <c r="Z926" i="1" s="1"/>
  <c r="Z925" i="1" s="1"/>
  <c r="Z924" i="1" s="1"/>
  <c r="Z923" i="1" s="1"/>
  <c r="Z922" i="1" s="1"/>
  <c r="T936" i="1"/>
  <c r="T935" i="1" s="1"/>
  <c r="T931" i="1" s="1"/>
  <c r="T930" i="1" s="1"/>
  <c r="T929" i="1" s="1"/>
  <c r="Z937" i="1"/>
  <c r="Z936" i="1" s="1"/>
  <c r="Z935" i="1" s="1"/>
  <c r="Z931" i="1" s="1"/>
  <c r="Z930" i="1" s="1"/>
  <c r="Z929" i="1" s="1"/>
  <c r="T955" i="1"/>
  <c r="T954" i="1" s="1"/>
  <c r="T953" i="1" s="1"/>
  <c r="Z956" i="1"/>
  <c r="Z955" i="1" s="1"/>
  <c r="Z954" i="1" s="1"/>
  <c r="Z953" i="1" s="1"/>
  <c r="S997" i="1"/>
  <c r="S996" i="1" s="1"/>
  <c r="S995" i="1" s="1"/>
  <c r="Y998" i="1"/>
  <c r="Y997" i="1" s="1"/>
  <c r="Y996" i="1" s="1"/>
  <c r="S1005" i="1"/>
  <c r="Y1006" i="1"/>
  <c r="Y1005" i="1" s="1"/>
  <c r="T1026" i="1"/>
  <c r="T1023" i="1" s="1"/>
  <c r="T1022" i="1" s="1"/>
  <c r="T1020" i="1" s="1"/>
  <c r="Z1027" i="1"/>
  <c r="Z1026" i="1" s="1"/>
  <c r="S1055" i="1"/>
  <c r="S1054" i="1" s="1"/>
  <c r="S1053" i="1" s="1"/>
  <c r="Y1056" i="1"/>
  <c r="Y1055" i="1" s="1"/>
  <c r="Y1054" i="1" s="1"/>
  <c r="Y1053" i="1" s="1"/>
  <c r="S1061" i="1"/>
  <c r="S1060" i="1" s="1"/>
  <c r="Y1062" i="1"/>
  <c r="Y1061" i="1" s="1"/>
  <c r="Y1060" i="1" s="1"/>
  <c r="S1067" i="1"/>
  <c r="S1066" i="1" s="1"/>
  <c r="Y1068" i="1"/>
  <c r="Y1067" i="1" s="1"/>
  <c r="Y1066" i="1" s="1"/>
  <c r="T1089" i="1"/>
  <c r="T1088" i="1" s="1"/>
  <c r="T1087" i="1" s="1"/>
  <c r="T1086" i="1" s="1"/>
  <c r="Z1090" i="1"/>
  <c r="Z1089" i="1" s="1"/>
  <c r="Z1088" i="1" s="1"/>
  <c r="Z1087" i="1" s="1"/>
  <c r="Z1086" i="1" s="1"/>
  <c r="T1099" i="1"/>
  <c r="T1098" i="1" s="1"/>
  <c r="T1097" i="1" s="1"/>
  <c r="T1096" i="1" s="1"/>
  <c r="Z1100" i="1"/>
  <c r="Z1099" i="1" s="1"/>
  <c r="Z1098" i="1" s="1"/>
  <c r="Z1097" i="1" s="1"/>
  <c r="Z1096" i="1" s="1"/>
  <c r="S1116" i="1"/>
  <c r="S1115" i="1" s="1"/>
  <c r="S1114" i="1" s="1"/>
  <c r="S1113" i="1" s="1"/>
  <c r="Y1117" i="1"/>
  <c r="Y1116" i="1" s="1"/>
  <c r="Y1115" i="1" s="1"/>
  <c r="Y1114" i="1" s="1"/>
  <c r="Y1113" i="1" s="1"/>
  <c r="T1128" i="1"/>
  <c r="T1127" i="1" s="1"/>
  <c r="T1126" i="1" s="1"/>
  <c r="T1125" i="1" s="1"/>
  <c r="Z1129" i="1"/>
  <c r="Z1128" i="1" s="1"/>
  <c r="Z1127" i="1" s="1"/>
  <c r="Z1126" i="1" s="1"/>
  <c r="Z1125" i="1" s="1"/>
  <c r="T1138" i="1"/>
  <c r="T1137" i="1" s="1"/>
  <c r="T1136" i="1" s="1"/>
  <c r="T1135" i="1" s="1"/>
  <c r="Z1139" i="1"/>
  <c r="Z1138" i="1" s="1"/>
  <c r="Z1137" i="1" s="1"/>
  <c r="Z1136" i="1" s="1"/>
  <c r="Z1135" i="1" s="1"/>
  <c r="S1164" i="1"/>
  <c r="Y1165" i="1"/>
  <c r="Y1164" i="1" s="1"/>
  <c r="Y1163" i="1" s="1"/>
  <c r="S1169" i="1"/>
  <c r="S1168" i="1" s="1"/>
  <c r="Y1170" i="1"/>
  <c r="Y1169" i="1" s="1"/>
  <c r="Y1168" i="1" s="1"/>
  <c r="S1186" i="1"/>
  <c r="S1185" i="1" s="1"/>
  <c r="S1184" i="1" s="1"/>
  <c r="S1183" i="1" s="1"/>
  <c r="Y1187" i="1"/>
  <c r="Y1186" i="1" s="1"/>
  <c r="Y1185" i="1" s="1"/>
  <c r="Y1184" i="1" s="1"/>
  <c r="Y1183" i="1" s="1"/>
  <c r="T1199" i="1"/>
  <c r="T1198" i="1" s="1"/>
  <c r="T1197" i="1" s="1"/>
  <c r="T1192" i="1" s="1"/>
  <c r="Z1200" i="1"/>
  <c r="Z1199" i="1" s="1"/>
  <c r="Z1198" i="1" s="1"/>
  <c r="Z1197" i="1" s="1"/>
  <c r="T1209" i="1"/>
  <c r="T1208" i="1" s="1"/>
  <c r="T1207" i="1" s="1"/>
  <c r="T1206" i="1" s="1"/>
  <c r="Z1210" i="1"/>
  <c r="Z1209" i="1" s="1"/>
  <c r="Z1208" i="1" s="1"/>
  <c r="Z1207" i="1" s="1"/>
  <c r="Z1206" i="1" s="1"/>
  <c r="T1232" i="1"/>
  <c r="T1231" i="1" s="1"/>
  <c r="T1230" i="1" s="1"/>
  <c r="Z1233" i="1"/>
  <c r="Z1232" i="1" s="1"/>
  <c r="Z1231" i="1" s="1"/>
  <c r="Z1230" i="1" s="1"/>
  <c r="T1241" i="1"/>
  <c r="T1240" i="1" s="1"/>
  <c r="Z1242" i="1"/>
  <c r="Z1241" i="1" s="1"/>
  <c r="Z1240" i="1" s="1"/>
  <c r="T1248" i="1"/>
  <c r="T1247" i="1" s="1"/>
  <c r="Z1249" i="1"/>
  <c r="Z1248" i="1" s="1"/>
  <c r="Z1247" i="1" s="1"/>
  <c r="S1296" i="1"/>
  <c r="S1295" i="1" s="1"/>
  <c r="Y1297" i="1"/>
  <c r="Y1296" i="1" s="1"/>
  <c r="Y1295" i="1" s="1"/>
  <c r="S1302" i="1"/>
  <c r="S1301" i="1" s="1"/>
  <c r="Y1303" i="1"/>
  <c r="Y1302" i="1" s="1"/>
  <c r="Y1301" i="1" s="1"/>
  <c r="S1308" i="1"/>
  <c r="S1307" i="1" s="1"/>
  <c r="Y1309" i="1"/>
  <c r="Y1308" i="1" s="1"/>
  <c r="Y1307" i="1" s="1"/>
  <c r="S1314" i="1"/>
  <c r="S1313" i="1" s="1"/>
  <c r="Y1315" i="1"/>
  <c r="Y1314" i="1" s="1"/>
  <c r="Y1313" i="1" s="1"/>
  <c r="S1320" i="1"/>
  <c r="S1319" i="1" s="1"/>
  <c r="Y1321" i="1"/>
  <c r="Y1320" i="1" s="1"/>
  <c r="Y1319" i="1" s="1"/>
  <c r="S1326" i="1"/>
  <c r="S1325" i="1" s="1"/>
  <c r="Y1327" i="1"/>
  <c r="Y1326" i="1" s="1"/>
  <c r="Y1325" i="1" s="1"/>
  <c r="S1338" i="1"/>
  <c r="S1337" i="1" s="1"/>
  <c r="Y1339" i="1"/>
  <c r="Y1338" i="1" s="1"/>
  <c r="Y1337" i="1" s="1"/>
  <c r="S1332" i="1"/>
  <c r="S1331" i="1" s="1"/>
  <c r="Y1333" i="1"/>
  <c r="Y1332" i="1" s="1"/>
  <c r="Y1331" i="1" s="1"/>
  <c r="S1344" i="1"/>
  <c r="S1343" i="1" s="1"/>
  <c r="Y1345" i="1"/>
  <c r="Y1344" i="1" s="1"/>
  <c r="Y1343" i="1" s="1"/>
  <c r="S1350" i="1"/>
  <c r="S1349" i="1" s="1"/>
  <c r="Y1351" i="1"/>
  <c r="Y1350" i="1" s="1"/>
  <c r="Y1349" i="1" s="1"/>
  <c r="S1356" i="1"/>
  <c r="S1355" i="1" s="1"/>
  <c r="Y1357" i="1"/>
  <c r="Y1356" i="1" s="1"/>
  <c r="Y1355" i="1" s="1"/>
  <c r="S1362" i="1"/>
  <c r="S1361" i="1" s="1"/>
  <c r="Y1363" i="1"/>
  <c r="Y1362" i="1" s="1"/>
  <c r="Y1361" i="1" s="1"/>
  <c r="S1368" i="1"/>
  <c r="S1367" i="1" s="1"/>
  <c r="Y1369" i="1"/>
  <c r="Y1368" i="1" s="1"/>
  <c r="Y1367" i="1" s="1"/>
  <c r="T1384" i="1"/>
  <c r="T1383" i="1" s="1"/>
  <c r="T1382" i="1" s="1"/>
  <c r="Z1385" i="1"/>
  <c r="Z1384" i="1" s="1"/>
  <c r="Z1383" i="1" s="1"/>
  <c r="Z1382" i="1" s="1"/>
  <c r="T1391" i="1"/>
  <c r="T1390" i="1" s="1"/>
  <c r="Z1392" i="1"/>
  <c r="Z1391" i="1" s="1"/>
  <c r="Z1390" i="1" s="1"/>
  <c r="S1412" i="1"/>
  <c r="S1411" i="1" s="1"/>
  <c r="S1410" i="1" s="1"/>
  <c r="S1409" i="1" s="1"/>
  <c r="Y1413" i="1"/>
  <c r="Y1412" i="1" s="1"/>
  <c r="Y1411" i="1" s="1"/>
  <c r="Y1410" i="1" s="1"/>
  <c r="Y1409" i="1" s="1"/>
  <c r="T1419" i="1"/>
  <c r="Z1420" i="1"/>
  <c r="Z1419" i="1" s="1"/>
  <c r="S1427" i="1"/>
  <c r="Y1428" i="1"/>
  <c r="Y1427" i="1" s="1"/>
  <c r="T1432" i="1"/>
  <c r="Z1433" i="1"/>
  <c r="Z1432" i="1" s="1"/>
  <c r="T1440" i="1"/>
  <c r="T1439" i="1" s="1"/>
  <c r="Z1441" i="1"/>
  <c r="Z1440" i="1" s="1"/>
  <c r="Z1439" i="1" s="1"/>
  <c r="T1445" i="1"/>
  <c r="T1442" i="1" s="1"/>
  <c r="Z1446" i="1"/>
  <c r="Z1445" i="1" s="1"/>
  <c r="T1450" i="1"/>
  <c r="T1447" i="1" s="1"/>
  <c r="Z1451" i="1"/>
  <c r="Z1450" i="1" s="1"/>
  <c r="T1456" i="1"/>
  <c r="Z1457" i="1"/>
  <c r="Z1456" i="1" s="1"/>
  <c r="T1460" i="1"/>
  <c r="T1455" i="1" s="1"/>
  <c r="Z1461" i="1"/>
  <c r="Z1460" i="1" s="1"/>
  <c r="T1465" i="1"/>
  <c r="Z1466" i="1"/>
  <c r="Z1465" i="1" s="1"/>
  <c r="T1470" i="1"/>
  <c r="T1469" i="1" s="1"/>
  <c r="Z1471" i="1"/>
  <c r="Z1470" i="1" s="1"/>
  <c r="Z1469" i="1" s="1"/>
  <c r="T1477" i="1"/>
  <c r="T1476" i="1" s="1"/>
  <c r="T1475" i="1" s="1"/>
  <c r="T1474" i="1" s="1"/>
  <c r="Z1478" i="1"/>
  <c r="Z1477" i="1" s="1"/>
  <c r="Z1476" i="1" s="1"/>
  <c r="Z1475" i="1" s="1"/>
  <c r="Z1474" i="1" s="1"/>
  <c r="T1508" i="1"/>
  <c r="T1507" i="1" s="1"/>
  <c r="T1506" i="1" s="1"/>
  <c r="T1505" i="1" s="1"/>
  <c r="T1504" i="1" s="1"/>
  <c r="Z1509" i="1"/>
  <c r="Z1508" i="1" s="1"/>
  <c r="Z1507" i="1" s="1"/>
  <c r="Z1506" i="1" s="1"/>
  <c r="Z1505" i="1" s="1"/>
  <c r="Z1504" i="1" s="1"/>
  <c r="S1526" i="1"/>
  <c r="S1525" i="1" s="1"/>
  <c r="Y1527" i="1"/>
  <c r="Y1526" i="1" s="1"/>
  <c r="Y1525" i="1" s="1"/>
  <c r="S1544" i="1"/>
  <c r="S1543" i="1" s="1"/>
  <c r="S1542" i="1" s="1"/>
  <c r="S1541" i="1" s="1"/>
  <c r="S1540" i="1" s="1"/>
  <c r="S1538" i="1" s="1"/>
  <c r="Y1545" i="1"/>
  <c r="Y1544" i="1" s="1"/>
  <c r="Y1543" i="1" s="1"/>
  <c r="Y1542" i="1" s="1"/>
  <c r="Y1541" i="1" s="1"/>
  <c r="T674" i="1"/>
  <c r="T673" i="1" s="1"/>
  <c r="Z675" i="1"/>
  <c r="Z674" i="1" s="1"/>
  <c r="Z673" i="1" s="1"/>
  <c r="T681" i="1"/>
  <c r="T680" i="1" s="1"/>
  <c r="Z682" i="1"/>
  <c r="Z681" i="1" s="1"/>
  <c r="Z680" i="1" s="1"/>
  <c r="T713" i="1"/>
  <c r="T712" i="1" s="1"/>
  <c r="Z714" i="1"/>
  <c r="Z713" i="1" s="1"/>
  <c r="Z712" i="1" s="1"/>
  <c r="Z711" i="1" s="1"/>
  <c r="Z553" i="1"/>
  <c r="Z552" i="1" s="1"/>
  <c r="Z641" i="1"/>
  <c r="Z640" i="1" s="1"/>
  <c r="Z645" i="1"/>
  <c r="Z644" i="1" s="1"/>
  <c r="T771" i="1"/>
  <c r="T764" i="1" s="1"/>
  <c r="T763" i="1" s="1"/>
  <c r="T754" i="1" s="1"/>
  <c r="T753" i="1" s="1"/>
  <c r="Z772" i="1"/>
  <c r="Z771" i="1" s="1"/>
  <c r="Z764" i="1" s="1"/>
  <c r="Z763" i="1" s="1"/>
  <c r="S771" i="1"/>
  <c r="Y772" i="1"/>
  <c r="Y771" i="1" s="1"/>
  <c r="Y764" i="1" s="1"/>
  <c r="Y763" i="1" s="1"/>
  <c r="S684" i="1"/>
  <c r="S683" i="1" s="1"/>
  <c r="Y685" i="1"/>
  <c r="Y684" i="1" s="1"/>
  <c r="Y683" i="1" s="1"/>
  <c r="T684" i="1"/>
  <c r="T683" i="1" s="1"/>
  <c r="Z685" i="1"/>
  <c r="Z684" i="1" s="1"/>
  <c r="Z683" i="1" s="1"/>
  <c r="T1254" i="1"/>
  <c r="T1253" i="1" s="1"/>
  <c r="T1243" i="1" s="1"/>
  <c r="Z1255" i="1"/>
  <c r="Z1254" i="1" s="1"/>
  <c r="Z1253" i="1" s="1"/>
  <c r="T1259" i="1"/>
  <c r="T1258" i="1" s="1"/>
  <c r="T1257" i="1" s="1"/>
  <c r="T1256" i="1" s="1"/>
  <c r="Z1260" i="1"/>
  <c r="Z1259" i="1" s="1"/>
  <c r="Z1258" i="1" s="1"/>
  <c r="Z1257" i="1" s="1"/>
  <c r="Z1256" i="1" s="1"/>
  <c r="S1259" i="1"/>
  <c r="S1258" i="1" s="1"/>
  <c r="S1257" i="1" s="1"/>
  <c r="S1256" i="1" s="1"/>
  <c r="Y1260" i="1"/>
  <c r="Y1259" i="1" s="1"/>
  <c r="Y1258" i="1" s="1"/>
  <c r="Y1257" i="1" s="1"/>
  <c r="Y1256" i="1" s="1"/>
  <c r="S1236" i="1"/>
  <c r="S1235" i="1" s="1"/>
  <c r="Y1237" i="1"/>
  <c r="Y1236" i="1" s="1"/>
  <c r="Y1235" i="1" s="1"/>
  <c r="Y1234" i="1" s="1"/>
  <c r="T1236" i="1"/>
  <c r="T1235" i="1" s="1"/>
  <c r="T1234" i="1" s="1"/>
  <c r="Z1237" i="1"/>
  <c r="Z1236" i="1" s="1"/>
  <c r="Z1235" i="1" s="1"/>
  <c r="S159" i="1"/>
  <c r="Y160" i="1"/>
  <c r="Y159" i="1" s="1"/>
  <c r="Y158" i="1" s="1"/>
  <c r="Y157" i="1" s="1"/>
  <c r="Y156" i="1" s="1"/>
  <c r="Y155" i="1" s="1"/>
  <c r="T159" i="1"/>
  <c r="T158" i="1" s="1"/>
  <c r="T157" i="1" s="1"/>
  <c r="T156" i="1" s="1"/>
  <c r="T155" i="1" s="1"/>
  <c r="Z160" i="1"/>
  <c r="Z159" i="1" s="1"/>
  <c r="Z158" i="1" s="1"/>
  <c r="Z157" i="1" s="1"/>
  <c r="Z156" i="1" s="1"/>
  <c r="Z155" i="1" s="1"/>
  <c r="S641" i="1"/>
  <c r="S640" i="1" s="1"/>
  <c r="S449" i="1"/>
  <c r="S448" i="1" s="1"/>
  <c r="S447" i="1" s="1"/>
  <c r="S436" i="1" s="1"/>
  <c r="T541" i="1"/>
  <c r="T540" i="1" s="1"/>
  <c r="T560" i="1"/>
  <c r="T559" i="1" s="1"/>
  <c r="T564" i="1"/>
  <c r="T563" i="1" s="1"/>
  <c r="T580" i="1"/>
  <c r="T579" i="1" s="1"/>
  <c r="T578" i="1" s="1"/>
  <c r="T584" i="1"/>
  <c r="T583" i="1" s="1"/>
  <c r="T605" i="1"/>
  <c r="T604" i="1" s="1"/>
  <c r="R88" i="1"/>
  <c r="T1462" i="1"/>
  <c r="Q1234" i="1"/>
  <c r="I462" i="1"/>
  <c r="I461" i="1" s="1"/>
  <c r="T1280" i="1"/>
  <c r="T1279" i="1" s="1"/>
  <c r="T1278" i="1" s="1"/>
  <c r="T1277" i="1" s="1"/>
  <c r="Q514" i="1"/>
  <c r="Q513" i="1" s="1"/>
  <c r="N1290" i="1"/>
  <c r="N1289" i="1" s="1"/>
  <c r="N1299" i="1"/>
  <c r="N1298" i="1" s="1"/>
  <c r="N1311" i="1"/>
  <c r="N1310" i="1" s="1"/>
  <c r="N1323" i="1"/>
  <c r="N1322" i="1" s="1"/>
  <c r="N1335" i="1"/>
  <c r="N1334" i="1" s="1"/>
  <c r="N1347" i="1"/>
  <c r="N1346" i="1" s="1"/>
  <c r="N1359" i="1"/>
  <c r="N1358" i="1" s="1"/>
  <c r="N1375" i="1"/>
  <c r="N1374" i="1" s="1"/>
  <c r="N1373" i="1" s="1"/>
  <c r="N1372" i="1" s="1"/>
  <c r="N1371" i="1" s="1"/>
  <c r="N1499" i="1"/>
  <c r="N1498" i="1" s="1"/>
  <c r="N1497" i="1" s="1"/>
  <c r="N1496" i="1" s="1"/>
  <c r="N1495" i="1" s="1"/>
  <c r="N1549" i="1"/>
  <c r="N1548" i="1" s="1"/>
  <c r="N1547" i="1" s="1"/>
  <c r="N1546" i="1" s="1"/>
  <c r="P1025" i="1"/>
  <c r="L38" i="1"/>
  <c r="L37" i="1" s="1"/>
  <c r="L36" i="1" s="1"/>
  <c r="L35" i="1" s="1"/>
  <c r="H38" i="1"/>
  <c r="H37" i="1" s="1"/>
  <c r="H36" i="1" s="1"/>
  <c r="H35" i="1" s="1"/>
  <c r="M1391" i="1"/>
  <c r="M1390" i="1" s="1"/>
  <c r="N1429" i="1"/>
  <c r="N1424" i="1" s="1"/>
  <c r="I1442" i="1"/>
  <c r="I1447" i="1"/>
  <c r="K1447" i="1"/>
  <c r="M1465" i="1"/>
  <c r="M1470" i="1"/>
  <c r="M1477" i="1"/>
  <c r="M1476" i="1" s="1"/>
  <c r="M1475" i="1" s="1"/>
  <c r="M1474" i="1" s="1"/>
  <c r="N1523" i="1"/>
  <c r="N1522" i="1" s="1"/>
  <c r="Q343" i="1"/>
  <c r="Q338" i="1" s="1"/>
  <c r="Q337" i="1" s="1"/>
  <c r="Q336" i="1" s="1"/>
  <c r="R1243" i="1"/>
  <c r="L158" i="1"/>
  <c r="L157" i="1" s="1"/>
  <c r="L156" i="1" s="1"/>
  <c r="L155" i="1" s="1"/>
  <c r="H158" i="1"/>
  <c r="H157" i="1" s="1"/>
  <c r="J1142" i="1"/>
  <c r="J1141" i="1" s="1"/>
  <c r="J1140" i="1" s="1"/>
  <c r="K1163" i="1"/>
  <c r="L1280" i="1"/>
  <c r="L1279" i="1" s="1"/>
  <c r="L1278" i="1" s="1"/>
  <c r="L1277" i="1" s="1"/>
  <c r="H1280" i="1"/>
  <c r="H1279" i="1" s="1"/>
  <c r="H1278" i="1" s="1"/>
  <c r="H1277" i="1" s="1"/>
  <c r="N1280" i="1"/>
  <c r="N1279" i="1" s="1"/>
  <c r="N1278" i="1" s="1"/>
  <c r="N1277" i="1" s="1"/>
  <c r="L462" i="1"/>
  <c r="L461" i="1" s="1"/>
  <c r="H462" i="1"/>
  <c r="K56" i="1"/>
  <c r="R514" i="1"/>
  <c r="R513" i="1" s="1"/>
  <c r="P788" i="1"/>
  <c r="P787" i="1" s="1"/>
  <c r="P786" i="1" s="1"/>
  <c r="R1540" i="1"/>
  <c r="R1538" i="1" s="1"/>
  <c r="T677" i="1"/>
  <c r="T676" i="1" s="1"/>
  <c r="L56" i="1"/>
  <c r="L55" i="1" s="1"/>
  <c r="L54" i="1" s="1"/>
  <c r="L47" i="1" s="1"/>
  <c r="J764" i="1"/>
  <c r="J763" i="1" s="1"/>
  <c r="O88" i="1"/>
  <c r="R740" i="1"/>
  <c r="R739" i="1" s="1"/>
  <c r="L1142" i="1"/>
  <c r="L1141" i="1" s="1"/>
  <c r="L1140" i="1" s="1"/>
  <c r="H1142" i="1"/>
  <c r="H1141" i="1" s="1"/>
  <c r="R1102" i="1"/>
  <c r="R1234" i="1"/>
  <c r="N99" i="1"/>
  <c r="N98" i="1" s="1"/>
  <c r="N286" i="1"/>
  <c r="N285" i="1" s="1"/>
  <c r="N284" i="1" s="1"/>
  <c r="N283" i="1" s="1"/>
  <c r="N564" i="1"/>
  <c r="N563" i="1" s="1"/>
  <c r="N637" i="1"/>
  <c r="N636" i="1" s="1"/>
  <c r="N635" i="1" s="1"/>
  <c r="N666" i="1"/>
  <c r="N665" i="1" s="1"/>
  <c r="N664" i="1" s="1"/>
  <c r="M790" i="1"/>
  <c r="M789" i="1" s="1"/>
  <c r="M813" i="1"/>
  <c r="M812" i="1" s="1"/>
  <c r="M869" i="1"/>
  <c r="M868" i="1" s="1"/>
  <c r="M867" i="1" s="1"/>
  <c r="M866" i="1" s="1"/>
  <c r="M865" i="1" s="1"/>
  <c r="M910" i="1"/>
  <c r="M909" i="1" s="1"/>
  <c r="M955" i="1"/>
  <c r="M954" i="1" s="1"/>
  <c r="M953" i="1" s="1"/>
  <c r="N1000" i="1"/>
  <c r="N999" i="1" s="1"/>
  <c r="N1058" i="1"/>
  <c r="N1057" i="1" s="1"/>
  <c r="N1084" i="1"/>
  <c r="N1083" i="1" s="1"/>
  <c r="N1082" i="1" s="1"/>
  <c r="N1081" i="1" s="1"/>
  <c r="N1080" i="1" s="1"/>
  <c r="N1166" i="1"/>
  <c r="M1209" i="1"/>
  <c r="M1208" i="1" s="1"/>
  <c r="M1207" i="1" s="1"/>
  <c r="M1206" i="1" s="1"/>
  <c r="T1416" i="1"/>
  <c r="T1415" i="1" s="1"/>
  <c r="P17" i="1"/>
  <c r="P16" i="1" s="1"/>
  <c r="P15" i="1" s="1"/>
  <c r="R377" i="1"/>
  <c r="O788" i="1"/>
  <c r="Q880" i="1"/>
  <c r="Q879" i="1" s="1"/>
  <c r="R899" i="1"/>
  <c r="R898" i="1" s="1"/>
  <c r="R897" i="1" s="1"/>
  <c r="Q948" i="1"/>
  <c r="Q947" i="1" s="1"/>
  <c r="Q942" i="1" s="1"/>
  <c r="Q941" i="1" s="1"/>
  <c r="O948" i="1"/>
  <c r="O947" i="1" s="1"/>
  <c r="O942" i="1" s="1"/>
  <c r="O941" i="1" s="1"/>
  <c r="R1158" i="1"/>
  <c r="Q1158" i="1"/>
  <c r="Q1124" i="1" s="1"/>
  <c r="M161" i="1"/>
  <c r="N187" i="1"/>
  <c r="J514" i="1"/>
  <c r="J513" i="1" s="1"/>
  <c r="N627" i="1"/>
  <c r="N626" i="1" s="1"/>
  <c r="N625" i="1" s="1"/>
  <c r="N705" i="1"/>
  <c r="N704" i="1" s="1"/>
  <c r="N703" i="1" s="1"/>
  <c r="N39" i="1"/>
  <c r="N59" i="1"/>
  <c r="N56" i="1" s="1"/>
  <c r="N55" i="1" s="1"/>
  <c r="N54" i="1" s="1"/>
  <c r="N47" i="1" s="1"/>
  <c r="L79" i="1"/>
  <c r="L78" i="1" s="1"/>
  <c r="M145" i="1"/>
  <c r="N300" i="1"/>
  <c r="N299" i="1" s="1"/>
  <c r="N298" i="1" s="1"/>
  <c r="N348" i="1"/>
  <c r="N347" i="1" s="1"/>
  <c r="J405" i="1"/>
  <c r="J404" i="1" s="1"/>
  <c r="J399" i="1" s="1"/>
  <c r="M408" i="1"/>
  <c r="M440" i="1"/>
  <c r="M439" i="1" s="1"/>
  <c r="M438" i="1" s="1"/>
  <c r="M437" i="1" s="1"/>
  <c r="K449" i="1"/>
  <c r="K448" i="1" s="1"/>
  <c r="K447" i="1" s="1"/>
  <c r="M510" i="1"/>
  <c r="M509" i="1" s="1"/>
  <c r="M508" i="1" s="1"/>
  <c r="M507" i="1" s="1"/>
  <c r="N531" i="1"/>
  <c r="N530" i="1" s="1"/>
  <c r="N580" i="1"/>
  <c r="N579" i="1" s="1"/>
  <c r="N578" i="1" s="1"/>
  <c r="N757" i="1"/>
  <c r="N756" i="1" s="1"/>
  <c r="N755" i="1" s="1"/>
  <c r="L764" i="1"/>
  <c r="L763" i="1" s="1"/>
  <c r="L754" i="1" s="1"/>
  <c r="L753" i="1" s="1"/>
  <c r="L948" i="1"/>
  <c r="L947" i="1" s="1"/>
  <c r="H948" i="1"/>
  <c r="H947" i="1" s="1"/>
  <c r="K1025" i="1"/>
  <c r="N1051" i="1"/>
  <c r="N1050" i="1" s="1"/>
  <c r="N1049" i="1" s="1"/>
  <c r="N1111" i="1"/>
  <c r="N1110" i="1" s="1"/>
  <c r="N1109" i="1" s="1"/>
  <c r="N1108" i="1" s="1"/>
  <c r="N1145" i="1"/>
  <c r="N1142" i="1" s="1"/>
  <c r="N1141" i="1" s="1"/>
  <c r="N1140" i="1" s="1"/>
  <c r="J1416" i="1"/>
  <c r="J1415" i="1" s="1"/>
  <c r="K1442" i="1"/>
  <c r="R343" i="1"/>
  <c r="Q597" i="1"/>
  <c r="Q596" i="1" s="1"/>
  <c r="O1243" i="1"/>
  <c r="P1423" i="1"/>
  <c r="N93" i="1"/>
  <c r="N92" i="1" s="1"/>
  <c r="M308" i="1"/>
  <c r="N463" i="1"/>
  <c r="N462" i="1" s="1"/>
  <c r="N461" i="1" s="1"/>
  <c r="J24" i="1"/>
  <c r="N43" i="1"/>
  <c r="N80" i="1"/>
  <c r="N86" i="1"/>
  <c r="N123" i="1"/>
  <c r="N122" i="1" s="1"/>
  <c r="N121" i="1" s="1"/>
  <c r="N120" i="1" s="1"/>
  <c r="N119" i="1" s="1"/>
  <c r="N118" i="1" s="1"/>
  <c r="N176" i="1"/>
  <c r="N175" i="1" s="1"/>
  <c r="N174" i="1" s="1"/>
  <c r="N211" i="1"/>
  <c r="N210" i="1" s="1"/>
  <c r="N209" i="1" s="1"/>
  <c r="N208" i="1" s="1"/>
  <c r="N207" i="1" s="1"/>
  <c r="N235" i="1"/>
  <c r="N234" i="1" s="1"/>
  <c r="N368" i="1"/>
  <c r="N367" i="1" s="1"/>
  <c r="N366" i="1" s="1"/>
  <c r="N365" i="1" s="1"/>
  <c r="N385" i="1"/>
  <c r="L449" i="1"/>
  <c r="L448" i="1" s="1"/>
  <c r="L447" i="1" s="1"/>
  <c r="L436" i="1" s="1"/>
  <c r="H449" i="1"/>
  <c r="H448" i="1" s="1"/>
  <c r="H447" i="1" s="1"/>
  <c r="M550" i="1"/>
  <c r="M549" i="1" s="1"/>
  <c r="N560" i="1"/>
  <c r="N559" i="1" s="1"/>
  <c r="N584" i="1"/>
  <c r="N583" i="1" s="1"/>
  <c r="N605" i="1"/>
  <c r="N604" i="1" s="1"/>
  <c r="M767" i="1"/>
  <c r="M886" i="1"/>
  <c r="M885" i="1" s="1"/>
  <c r="M904" i="1"/>
  <c r="M903" i="1" s="1"/>
  <c r="M916" i="1"/>
  <c r="M915" i="1" s="1"/>
  <c r="M936" i="1"/>
  <c r="M935" i="1" s="1"/>
  <c r="N948" i="1"/>
  <c r="N947" i="1" s="1"/>
  <c r="I948" i="1"/>
  <c r="I947" i="1" s="1"/>
  <c r="N1064" i="1"/>
  <c r="N1063" i="1" s="1"/>
  <c r="M1099" i="1"/>
  <c r="M1098" i="1" s="1"/>
  <c r="M1097" i="1" s="1"/>
  <c r="M1096" i="1" s="1"/>
  <c r="M1138" i="1"/>
  <c r="M1137" i="1" s="1"/>
  <c r="M1136" i="1" s="1"/>
  <c r="M1135" i="1" s="1"/>
  <c r="N1174" i="1"/>
  <c r="N1173" i="1" s="1"/>
  <c r="N1172" i="1" s="1"/>
  <c r="N1171" i="1" s="1"/>
  <c r="M1199" i="1"/>
  <c r="M1198" i="1" s="1"/>
  <c r="M1197" i="1" s="1"/>
  <c r="L1469" i="1"/>
  <c r="N24" i="1"/>
  <c r="N17" i="1" s="1"/>
  <c r="N16" i="1" s="1"/>
  <c r="N15" i="1" s="1"/>
  <c r="J56" i="1"/>
  <c r="K79" i="1"/>
  <c r="K78" i="1" s="1"/>
  <c r="J140" i="1"/>
  <c r="L266" i="1"/>
  <c r="L265" i="1" s="1"/>
  <c r="L264" i="1" s="1"/>
  <c r="L263" i="1" s="1"/>
  <c r="H266" i="1"/>
  <c r="H265" i="1" s="1"/>
  <c r="H264" i="1" s="1"/>
  <c r="H263" i="1" s="1"/>
  <c r="J384" i="1"/>
  <c r="L405" i="1"/>
  <c r="L404" i="1" s="1"/>
  <c r="H405" i="1"/>
  <c r="H404" i="1" s="1"/>
  <c r="H399" i="1" s="1"/>
  <c r="N449" i="1"/>
  <c r="N448" i="1" s="1"/>
  <c r="N447" i="1" s="1"/>
  <c r="J449" i="1"/>
  <c r="J448" i="1" s="1"/>
  <c r="J447" i="1" s="1"/>
  <c r="K462" i="1"/>
  <c r="K461" i="1" s="1"/>
  <c r="L1024" i="1"/>
  <c r="K1142" i="1"/>
  <c r="K1141" i="1" s="1"/>
  <c r="K1140" i="1" s="1"/>
  <c r="K1416" i="1"/>
  <c r="K1415" i="1" s="1"/>
  <c r="I1431" i="1"/>
  <c r="I1455" i="1"/>
  <c r="I1462" i="1"/>
  <c r="K1469" i="1"/>
  <c r="T740" i="1"/>
  <c r="T739" i="1" s="1"/>
  <c r="T808" i="1"/>
  <c r="T803" i="1" s="1"/>
  <c r="T802" i="1" s="1"/>
  <c r="O170" i="1"/>
  <c r="O169" i="1" s="1"/>
  <c r="Q170" i="1"/>
  <c r="Q169" i="1" s="1"/>
  <c r="Q184" i="1"/>
  <c r="P1024" i="1"/>
  <c r="O1158" i="1"/>
  <c r="P1192" i="1"/>
  <c r="P1234" i="1"/>
  <c r="R1424" i="1"/>
  <c r="R1442" i="1"/>
  <c r="R1462" i="1"/>
  <c r="Q1521" i="1"/>
  <c r="S677" i="1"/>
  <c r="S676" i="1" s="1"/>
  <c r="O639" i="1"/>
  <c r="P639" i="1"/>
  <c r="P624" i="1" s="1"/>
  <c r="P623" i="1" s="1"/>
  <c r="K1003" i="1"/>
  <c r="K1002" i="1" s="1"/>
  <c r="M1024" i="1"/>
  <c r="O56" i="1"/>
  <c r="O55" i="1" s="1"/>
  <c r="O54" i="1" s="1"/>
  <c r="O47" i="1" s="1"/>
  <c r="O486" i="1"/>
  <c r="O485" i="1" s="1"/>
  <c r="R948" i="1"/>
  <c r="R947" i="1" s="1"/>
  <c r="R942" i="1" s="1"/>
  <c r="R941" i="1" s="1"/>
  <c r="Q1025" i="1"/>
  <c r="Q1507" i="1"/>
  <c r="Q1506" i="1" s="1"/>
  <c r="Q1505" i="1" s="1"/>
  <c r="Q1504" i="1" s="1"/>
  <c r="P1521" i="1"/>
  <c r="P1516" i="1" s="1"/>
  <c r="P1515" i="1" s="1"/>
  <c r="P1502" i="1" s="1"/>
  <c r="T641" i="1"/>
  <c r="T640" i="1" s="1"/>
  <c r="T645" i="1"/>
  <c r="T644" i="1" s="1"/>
  <c r="I1023" i="1"/>
  <c r="I1022" i="1" s="1"/>
  <c r="I1020" i="1" s="1"/>
  <c r="J1424" i="1"/>
  <c r="M341" i="1"/>
  <c r="M340" i="1" s="1"/>
  <c r="M339" i="1" s="1"/>
  <c r="Q38" i="1"/>
  <c r="Q37" i="1" s="1"/>
  <c r="Q36" i="1" s="1"/>
  <c r="Q35" i="1" s="1"/>
  <c r="Q88" i="1"/>
  <c r="R140" i="1"/>
  <c r="R139" i="1" s="1"/>
  <c r="Q158" i="1"/>
  <c r="Q157" i="1" s="1"/>
  <c r="Q156" i="1" s="1"/>
  <c r="Q155" i="1" s="1"/>
  <c r="Q229" i="1"/>
  <c r="Q228" i="1" s="1"/>
  <c r="Q449" i="1"/>
  <c r="Q448" i="1" s="1"/>
  <c r="Q447" i="1" s="1"/>
  <c r="Q436" i="1" s="1"/>
  <c r="P597" i="1"/>
  <c r="P596" i="1" s="1"/>
  <c r="I56" i="1"/>
  <c r="L184" i="1"/>
  <c r="H184" i="1"/>
  <c r="H183" i="1" s="1"/>
  <c r="H182" i="1" s="1"/>
  <c r="H181" i="1" s="1"/>
  <c r="I449" i="1"/>
  <c r="I448" i="1" s="1"/>
  <c r="I447" i="1" s="1"/>
  <c r="J462" i="1"/>
  <c r="J461" i="1" s="1"/>
  <c r="J948" i="1"/>
  <c r="J947" i="1" s="1"/>
  <c r="M1025" i="1"/>
  <c r="I1024" i="1"/>
  <c r="L1431" i="1"/>
  <c r="H1431" i="1"/>
  <c r="S88" i="1"/>
  <c r="T545" i="1"/>
  <c r="T544" i="1" s="1"/>
  <c r="S764" i="1"/>
  <c r="S763" i="1" s="1"/>
  <c r="T942" i="1"/>
  <c r="T941" i="1" s="1"/>
  <c r="S1442" i="1"/>
  <c r="S1447" i="1"/>
  <c r="N889" i="1"/>
  <c r="N888" i="1" s="1"/>
  <c r="Q56" i="1"/>
  <c r="Q55" i="1" s="1"/>
  <c r="Q54" i="1" s="1"/>
  <c r="Q47" i="1" s="1"/>
  <c r="P88" i="1"/>
  <c r="R183" i="1"/>
  <c r="R182" i="1" s="1"/>
  <c r="R181" i="1" s="1"/>
  <c r="P377" i="1"/>
  <c r="P376" i="1" s="1"/>
  <c r="P754" i="1"/>
  <c r="P753" i="1" s="1"/>
  <c r="R847" i="1"/>
  <c r="R846" i="1" s="1"/>
  <c r="Q1024" i="1"/>
  <c r="R1080" i="1"/>
  <c r="Q828" i="1"/>
  <c r="R828" i="1"/>
  <c r="I79" i="1"/>
  <c r="I78" i="1" s="1"/>
  <c r="O158" i="1"/>
  <c r="O157" i="1" s="1"/>
  <c r="O156" i="1" s="1"/>
  <c r="O155" i="1" s="1"/>
  <c r="O139" i="1"/>
  <c r="O138" i="1"/>
  <c r="O137" i="1" s="1"/>
  <c r="T38" i="1"/>
  <c r="T37" i="1" s="1"/>
  <c r="T36" i="1" s="1"/>
  <c r="T35" i="1" s="1"/>
  <c r="T152" i="1"/>
  <c r="T149" i="1"/>
  <c r="T150" i="1"/>
  <c r="T148" i="1"/>
  <c r="T151" i="1"/>
  <c r="T24" i="1"/>
  <c r="T17" i="1" s="1"/>
  <c r="T16" i="1" s="1"/>
  <c r="T15" i="1" s="1"/>
  <c r="T486" i="1"/>
  <c r="T485" i="1" s="1"/>
  <c r="S152" i="1"/>
  <c r="S151" i="1"/>
  <c r="S149" i="1"/>
  <c r="T171" i="1"/>
  <c r="T170" i="1" s="1"/>
  <c r="T169" i="1" s="1"/>
  <c r="T172" i="1"/>
  <c r="T140" i="1"/>
  <c r="T138" i="1" s="1"/>
  <c r="T137" i="1" s="1"/>
  <c r="K377" i="1"/>
  <c r="M720" i="1"/>
  <c r="M719" i="1" s="1"/>
  <c r="M718" i="1" s="1"/>
  <c r="S721" i="1"/>
  <c r="M1460" i="1"/>
  <c r="S1461" i="1"/>
  <c r="M1519" i="1"/>
  <c r="M1518" i="1" s="1"/>
  <c r="M1517" i="1" s="1"/>
  <c r="S1520" i="1"/>
  <c r="M1532" i="1"/>
  <c r="M1531" i="1" s="1"/>
  <c r="M1521" i="1" s="1"/>
  <c r="S1533" i="1"/>
  <c r="I140" i="1"/>
  <c r="I138" i="1" s="1"/>
  <c r="I137" i="1" s="1"/>
  <c r="L24" i="1"/>
  <c r="H303" i="1"/>
  <c r="H302" i="1" s="1"/>
  <c r="J79" i="1"/>
  <c r="J78" i="1" s="1"/>
  <c r="J170" i="1"/>
  <c r="J169" i="1" s="1"/>
  <c r="N184" i="1"/>
  <c r="J184" i="1"/>
  <c r="I184" i="1"/>
  <c r="I183" i="1" s="1"/>
  <c r="I182" i="1" s="1"/>
  <c r="I181" i="1" s="1"/>
  <c r="I229" i="1"/>
  <c r="I228" i="1" s="1"/>
  <c r="J266" i="1"/>
  <c r="J265" i="1" s="1"/>
  <c r="J264" i="1" s="1"/>
  <c r="J263" i="1" s="1"/>
  <c r="L384" i="1"/>
  <c r="H384" i="1"/>
  <c r="K931" i="1"/>
  <c r="K930" i="1" s="1"/>
  <c r="K929" i="1" s="1"/>
  <c r="K948" i="1"/>
  <c r="K947" i="1" s="1"/>
  <c r="H1024" i="1"/>
  <c r="I1163" i="1"/>
  <c r="I1158" i="1" s="1"/>
  <c r="L1416" i="1"/>
  <c r="L1415" i="1" s="1"/>
  <c r="H1416" i="1"/>
  <c r="H1415" i="1" s="1"/>
  <c r="J1431" i="1"/>
  <c r="N1442" i="1"/>
  <c r="J1442" i="1"/>
  <c r="J1447" i="1"/>
  <c r="K1462" i="1"/>
  <c r="I1469" i="1"/>
  <c r="L1507" i="1"/>
  <c r="L1506" i="1" s="1"/>
  <c r="L1505" i="1" s="1"/>
  <c r="L1504" i="1" s="1"/>
  <c r="H1507" i="1"/>
  <c r="H1506" i="1" s="1"/>
  <c r="H1505" i="1" s="1"/>
  <c r="H1504" i="1" s="1"/>
  <c r="N341" i="1"/>
  <c r="N340" i="1" s="1"/>
  <c r="N339" i="1" s="1"/>
  <c r="S553" i="1"/>
  <c r="S552" i="1" s="1"/>
  <c r="S1163" i="1"/>
  <c r="S30" i="1"/>
  <c r="Q79" i="1"/>
  <c r="Q78" i="1" s="1"/>
  <c r="R229" i="1"/>
  <c r="R228" i="1" s="1"/>
  <c r="P266" i="1"/>
  <c r="P265" i="1" s="1"/>
  <c r="P264" i="1" s="1"/>
  <c r="P263" i="1" s="1"/>
  <c r="O343" i="1"/>
  <c r="O338" i="1" s="1"/>
  <c r="O337" i="1" s="1"/>
  <c r="O336" i="1" s="1"/>
  <c r="R384" i="1"/>
  <c r="R376" i="1" s="1"/>
  <c r="R399" i="1"/>
  <c r="Q405" i="1"/>
  <c r="Q404" i="1" s="1"/>
  <c r="Q399" i="1" s="1"/>
  <c r="P456" i="1"/>
  <c r="P455" i="1" s="1"/>
  <c r="T1004" i="1"/>
  <c r="T1003" i="1"/>
  <c r="T1002" i="1" s="1"/>
  <c r="I788" i="1"/>
  <c r="I1234" i="1"/>
  <c r="J1280" i="1"/>
  <c r="J1279" i="1" s="1"/>
  <c r="J1278" i="1" s="1"/>
  <c r="J1277" i="1" s="1"/>
  <c r="K1386" i="1"/>
  <c r="N1462" i="1"/>
  <c r="T449" i="1"/>
  <c r="T448" i="1" s="1"/>
  <c r="T447" i="1" s="1"/>
  <c r="P38" i="1"/>
  <c r="P37" i="1" s="1"/>
  <c r="P36" i="1" s="1"/>
  <c r="P35" i="1" s="1"/>
  <c r="P79" i="1"/>
  <c r="P78" i="1" s="1"/>
  <c r="O377" i="1"/>
  <c r="O376" i="1" s="1"/>
  <c r="O399" i="1"/>
  <c r="P405" i="1"/>
  <c r="P404" i="1" s="1"/>
  <c r="P399" i="1" s="1"/>
  <c r="O1192" i="1"/>
  <c r="O1177" i="1" s="1"/>
  <c r="Q1516" i="1"/>
  <c r="Q1515" i="1" s="1"/>
  <c r="S1025" i="1"/>
  <c r="S1024" i="1"/>
  <c r="M1293" i="1"/>
  <c r="M1292" i="1" s="1"/>
  <c r="S1294" i="1"/>
  <c r="M1463" i="1"/>
  <c r="S1464" i="1"/>
  <c r="J38" i="1"/>
  <c r="J37" i="1" s="1"/>
  <c r="J36" i="1" s="1"/>
  <c r="J35" i="1" s="1"/>
  <c r="J303" i="1"/>
  <c r="J302" i="1" s="1"/>
  <c r="I384" i="1"/>
  <c r="I931" i="1"/>
  <c r="I930" i="1" s="1"/>
  <c r="I929" i="1" s="1"/>
  <c r="Q17" i="1"/>
  <c r="Q16" i="1" s="1"/>
  <c r="Q15" i="1" s="1"/>
  <c r="P158" i="1"/>
  <c r="P157" i="1" s="1"/>
  <c r="P156" i="1" s="1"/>
  <c r="P155" i="1" s="1"/>
  <c r="P170" i="1"/>
  <c r="P169" i="1" s="1"/>
  <c r="O183" i="1"/>
  <c r="O182" i="1" s="1"/>
  <c r="O181" i="1" s="1"/>
  <c r="O179" i="1" s="1"/>
  <c r="P229" i="1"/>
  <c r="P228" i="1" s="1"/>
  <c r="P343" i="1"/>
  <c r="P338" i="1" s="1"/>
  <c r="P337" i="1" s="1"/>
  <c r="P336" i="1" s="1"/>
  <c r="M889" i="1"/>
  <c r="M888" i="1" s="1"/>
  <c r="M880" i="1" s="1"/>
  <c r="M879" i="1" s="1"/>
  <c r="S890" i="1"/>
  <c r="J158" i="1"/>
  <c r="J157" i="1" s="1"/>
  <c r="J156" i="1" s="1"/>
  <c r="J155" i="1" s="1"/>
  <c r="H24" i="1"/>
  <c r="L303" i="1"/>
  <c r="L302" i="1" s="1"/>
  <c r="K514" i="1"/>
  <c r="K513" i="1" s="1"/>
  <c r="K788" i="1"/>
  <c r="K1023" i="1"/>
  <c r="K1022" i="1" s="1"/>
  <c r="K1020" i="1" s="1"/>
  <c r="L1163" i="1"/>
  <c r="H1163" i="1"/>
  <c r="H1158" i="1" s="1"/>
  <c r="K1280" i="1"/>
  <c r="K1279" i="1" s="1"/>
  <c r="K1278" i="1" s="1"/>
  <c r="K1277" i="1" s="1"/>
  <c r="L1424" i="1"/>
  <c r="H1424" i="1"/>
  <c r="T534" i="1"/>
  <c r="T533" i="1" s="1"/>
  <c r="T553" i="1"/>
  <c r="T552" i="1" s="1"/>
  <c r="T627" i="1"/>
  <c r="T626" i="1" s="1"/>
  <c r="T625" i="1" s="1"/>
  <c r="T632" i="1"/>
  <c r="T631" i="1" s="1"/>
  <c r="T630" i="1" s="1"/>
  <c r="T788" i="1"/>
  <c r="T787" i="1" s="1"/>
  <c r="T786" i="1" s="1"/>
  <c r="T1163" i="1"/>
  <c r="T1288" i="1"/>
  <c r="T1287" i="1" s="1"/>
  <c r="T1286" i="1" s="1"/>
  <c r="T1386" i="1"/>
  <c r="O17" i="1"/>
  <c r="O16" i="1" s="1"/>
  <c r="O15" i="1" s="1"/>
  <c r="R55" i="1"/>
  <c r="R54" i="1" s="1"/>
  <c r="R47" i="1" s="1"/>
  <c r="R77" i="1"/>
  <c r="R76" i="1" s="1"/>
  <c r="R67" i="1" s="1"/>
  <c r="Q266" i="1"/>
  <c r="Q265" i="1" s="1"/>
  <c r="Q264" i="1" s="1"/>
  <c r="Q263" i="1" s="1"/>
  <c r="O740" i="1"/>
  <c r="O739" i="1" s="1"/>
  <c r="Q456" i="1"/>
  <c r="Q455" i="1" s="1"/>
  <c r="R456" i="1"/>
  <c r="R455" i="1" s="1"/>
  <c r="Q486" i="1"/>
  <c r="Q485" i="1" s="1"/>
  <c r="R529" i="1"/>
  <c r="R788" i="1"/>
  <c r="R787" i="1" s="1"/>
  <c r="R786" i="1" s="1"/>
  <c r="R803" i="1"/>
  <c r="R802" i="1" s="1"/>
  <c r="P931" i="1"/>
  <c r="P930" i="1" s="1"/>
  <c r="P929" i="1" s="1"/>
  <c r="O931" i="1"/>
  <c r="O930" i="1" s="1"/>
  <c r="O929" i="1" s="1"/>
  <c r="P948" i="1"/>
  <c r="P947" i="1" s="1"/>
  <c r="P1003" i="1"/>
  <c r="P1002" i="1" s="1"/>
  <c r="O1004" i="1"/>
  <c r="O1024" i="1"/>
  <c r="P1163" i="1"/>
  <c r="P1158" i="1" s="1"/>
  <c r="P1124" i="1" s="1"/>
  <c r="R1192" i="1"/>
  <c r="R1177" i="1" s="1"/>
  <c r="R1280" i="1"/>
  <c r="R1279" i="1" s="1"/>
  <c r="R1278" i="1" s="1"/>
  <c r="R1277" i="1" s="1"/>
  <c r="O1288" i="1"/>
  <c r="O1287" i="1" s="1"/>
  <c r="O1286" i="1" s="1"/>
  <c r="Q1416" i="1"/>
  <c r="Q1415" i="1" s="1"/>
  <c r="O1431" i="1"/>
  <c r="O1423" i="1" s="1"/>
  <c r="O1447" i="1"/>
  <c r="R1455" i="1"/>
  <c r="R1521" i="1"/>
  <c r="Q639" i="1"/>
  <c r="Q624" i="1" s="1"/>
  <c r="Q623" i="1" s="1"/>
  <c r="S645" i="1"/>
  <c r="S644" i="1" s="1"/>
  <c r="S639" i="1" s="1"/>
  <c r="O436" i="1"/>
  <c r="P486" i="1"/>
  <c r="P485" i="1" s="1"/>
  <c r="O514" i="1"/>
  <c r="O513" i="1" s="1"/>
  <c r="S514" i="1"/>
  <c r="S513" i="1" s="1"/>
  <c r="R597" i="1"/>
  <c r="R596" i="1" s="1"/>
  <c r="P740" i="1"/>
  <c r="P739" i="1" s="1"/>
  <c r="R754" i="1"/>
  <c r="R753" i="1" s="1"/>
  <c r="Q788" i="1"/>
  <c r="Q787" i="1" s="1"/>
  <c r="Q786" i="1" s="1"/>
  <c r="R931" i="1"/>
  <c r="R930" i="1" s="1"/>
  <c r="R929" i="1" s="1"/>
  <c r="R895" i="1" s="1"/>
  <c r="Q995" i="1"/>
  <c r="Q990" i="1" s="1"/>
  <c r="Q989" i="1" s="1"/>
  <c r="R1024" i="1"/>
  <c r="O1386" i="1"/>
  <c r="O1381" i="1" s="1"/>
  <c r="O1380" i="1" s="1"/>
  <c r="P1416" i="1"/>
  <c r="P1415" i="1" s="1"/>
  <c r="Q1424" i="1"/>
  <c r="Q1423" i="1" s="1"/>
  <c r="R1431" i="1"/>
  <c r="R1447" i="1"/>
  <c r="O1469" i="1"/>
  <c r="P529" i="1"/>
  <c r="Q548" i="1"/>
  <c r="O597" i="1"/>
  <c r="O596" i="1" s="1"/>
  <c r="T597" i="1"/>
  <c r="T596" i="1" s="1"/>
  <c r="P808" i="1"/>
  <c r="P803" i="1" s="1"/>
  <c r="P802" i="1" s="1"/>
  <c r="O847" i="1"/>
  <c r="O846" i="1" s="1"/>
  <c r="P995" i="1"/>
  <c r="P990" i="1" s="1"/>
  <c r="P1048" i="1"/>
  <c r="P1047" i="1" s="1"/>
  <c r="Q1102" i="1"/>
  <c r="Q1229" i="1"/>
  <c r="Q1228" i="1" s="1"/>
  <c r="Q1438" i="1"/>
  <c r="O672" i="1"/>
  <c r="O659" i="1" s="1"/>
  <c r="O658" i="1" s="1"/>
  <c r="O711" i="1"/>
  <c r="O702" i="1" s="1"/>
  <c r="O701" i="1" s="1"/>
  <c r="O808" i="1"/>
  <c r="O803" i="1" s="1"/>
  <c r="O802" i="1" s="1"/>
  <c r="O899" i="1"/>
  <c r="O898" i="1" s="1"/>
  <c r="O897" i="1" s="1"/>
  <c r="Q899" i="1"/>
  <c r="Q898" i="1" s="1"/>
  <c r="Q897" i="1" s="1"/>
  <c r="Q931" i="1"/>
  <c r="Q930" i="1" s="1"/>
  <c r="Q929" i="1" s="1"/>
  <c r="O1080" i="1"/>
  <c r="Q1080" i="1"/>
  <c r="P1102" i="1"/>
  <c r="O1234" i="1"/>
  <c r="O1229" i="1" s="1"/>
  <c r="O1228" i="1" s="1"/>
  <c r="P1229" i="1"/>
  <c r="P1228" i="1" s="1"/>
  <c r="P1288" i="1"/>
  <c r="P1287" i="1" s="1"/>
  <c r="P1286" i="1" s="1"/>
  <c r="P1438" i="1"/>
  <c r="R1507" i="1"/>
  <c r="R1506" i="1" s="1"/>
  <c r="R1505" i="1" s="1"/>
  <c r="R1504" i="1" s="1"/>
  <c r="R624" i="1"/>
  <c r="R623" i="1" s="1"/>
  <c r="S711" i="1"/>
  <c r="T711" i="1"/>
  <c r="T702" i="1" s="1"/>
  <c r="T701" i="1" s="1"/>
  <c r="P711" i="1"/>
  <c r="P702" i="1" s="1"/>
  <c r="P701" i="1" s="1"/>
  <c r="Q711" i="1"/>
  <c r="Q702" i="1" s="1"/>
  <c r="Q701" i="1" s="1"/>
  <c r="R711" i="1"/>
  <c r="R702" i="1" s="1"/>
  <c r="R701" i="1" s="1"/>
  <c r="T672" i="1"/>
  <c r="P672" i="1"/>
  <c r="P659" i="1" s="1"/>
  <c r="P658" i="1" s="1"/>
  <c r="R672" i="1"/>
  <c r="R659" i="1" s="1"/>
  <c r="R658" i="1" s="1"/>
  <c r="Q672" i="1"/>
  <c r="Q659" i="1" s="1"/>
  <c r="Q658" i="1" s="1"/>
  <c r="T659" i="1"/>
  <c r="T658" i="1" s="1"/>
  <c r="O1507" i="1"/>
  <c r="O1506" i="1" s="1"/>
  <c r="O1505" i="1" s="1"/>
  <c r="O1504" i="1" s="1"/>
  <c r="T880" i="1"/>
  <c r="T879" i="1" s="1"/>
  <c r="I880" i="1"/>
  <c r="N880" i="1"/>
  <c r="N879" i="1" s="1"/>
  <c r="J880" i="1"/>
  <c r="K880" i="1"/>
  <c r="L880" i="1"/>
  <c r="R880" i="1"/>
  <c r="T828" i="1"/>
  <c r="O828" i="1"/>
  <c r="S161" i="1"/>
  <c r="S158" i="1" s="1"/>
  <c r="S157" i="1" s="1"/>
  <c r="S156" i="1" s="1"/>
  <c r="S155" i="1" s="1"/>
  <c r="O77" i="1"/>
  <c r="O76" i="1" s="1"/>
  <c r="O67" i="1" s="1"/>
  <c r="R422" i="1"/>
  <c r="R423" i="1"/>
  <c r="R17" i="1"/>
  <c r="R16" i="1" s="1"/>
  <c r="R15" i="1" s="1"/>
  <c r="P56" i="1"/>
  <c r="P55" i="1" s="1"/>
  <c r="P54" i="1" s="1"/>
  <c r="P47" i="1" s="1"/>
  <c r="R170" i="1"/>
  <c r="R169" i="1" s="1"/>
  <c r="Q183" i="1"/>
  <c r="Q182" i="1" s="1"/>
  <c r="Q181" i="1" s="1"/>
  <c r="Q179" i="1" s="1"/>
  <c r="T229" i="1"/>
  <c r="T228" i="1" s="1"/>
  <c r="R293" i="1"/>
  <c r="R282" i="1" s="1"/>
  <c r="R261" i="1" s="1"/>
  <c r="P436" i="1"/>
  <c r="O456" i="1"/>
  <c r="O455" i="1" s="1"/>
  <c r="R486" i="1"/>
  <c r="R485" i="1" s="1"/>
  <c r="O529" i="1"/>
  <c r="P548" i="1"/>
  <c r="Q740" i="1"/>
  <c r="Q739" i="1" s="1"/>
  <c r="O754" i="1"/>
  <c r="O753" i="1" s="1"/>
  <c r="Q754" i="1"/>
  <c r="Q753" i="1" s="1"/>
  <c r="S788" i="1"/>
  <c r="S787" i="1" s="1"/>
  <c r="S786" i="1" s="1"/>
  <c r="Q847" i="1"/>
  <c r="Q846" i="1" s="1"/>
  <c r="Q293" i="1"/>
  <c r="Q282" i="1" s="1"/>
  <c r="Q294" i="1"/>
  <c r="O423" i="1"/>
  <c r="O422" i="1"/>
  <c r="Q422" i="1"/>
  <c r="Q423" i="1"/>
  <c r="Q140" i="1"/>
  <c r="P183" i="1"/>
  <c r="P182" i="1" s="1"/>
  <c r="P181" i="1" s="1"/>
  <c r="P179" i="1" s="1"/>
  <c r="T184" i="1"/>
  <c r="O548" i="1"/>
  <c r="O624" i="1"/>
  <c r="O623" i="1" s="1"/>
  <c r="P139" i="1"/>
  <c r="P138" i="1"/>
  <c r="P137" i="1" s="1"/>
  <c r="P294" i="1"/>
  <c r="P293" i="1"/>
  <c r="P282" i="1" s="1"/>
  <c r="T294" i="1"/>
  <c r="P423" i="1"/>
  <c r="P422" i="1"/>
  <c r="Q529" i="1"/>
  <c r="R548" i="1"/>
  <c r="T139" i="1"/>
  <c r="T423" i="1"/>
  <c r="T422" i="1"/>
  <c r="O293" i="1"/>
  <c r="O282" i="1" s="1"/>
  <c r="O261" i="1" s="1"/>
  <c r="R338" i="1"/>
  <c r="R337" i="1" s="1"/>
  <c r="R336" i="1" s="1"/>
  <c r="R436" i="1"/>
  <c r="O787" i="1"/>
  <c r="O786" i="1" s="1"/>
  <c r="Q803" i="1"/>
  <c r="Q802" i="1" s="1"/>
  <c r="S1003" i="1"/>
  <c r="S1002" i="1" s="1"/>
  <c r="S1004" i="1"/>
  <c r="O880" i="1"/>
  <c r="O879" i="1" s="1"/>
  <c r="O995" i="1"/>
  <c r="O990" i="1" s="1"/>
  <c r="O989" i="1" s="1"/>
  <c r="O1048" i="1"/>
  <c r="O1047" i="1" s="1"/>
  <c r="Q1048" i="1"/>
  <c r="Q1047" i="1" s="1"/>
  <c r="O1102" i="1"/>
  <c r="O1124" i="1"/>
  <c r="P1177" i="1"/>
  <c r="Q1192" i="1"/>
  <c r="Q1177" i="1" s="1"/>
  <c r="P828" i="1"/>
  <c r="P847" i="1"/>
  <c r="P846" i="1" s="1"/>
  <c r="T847" i="1"/>
  <c r="T846" i="1" s="1"/>
  <c r="P880" i="1"/>
  <c r="P879" i="1" s="1"/>
  <c r="S148" i="1"/>
  <c r="S150" i="1"/>
  <c r="Q381" i="1"/>
  <c r="Q377" i="1" s="1"/>
  <c r="Q376" i="1" s="1"/>
  <c r="P899" i="1"/>
  <c r="P898" i="1" s="1"/>
  <c r="P897" i="1" s="1"/>
  <c r="S931" i="1"/>
  <c r="S930" i="1" s="1"/>
  <c r="S929" i="1" s="1"/>
  <c r="R995" i="1"/>
  <c r="R990" i="1" s="1"/>
  <c r="R989" i="1" s="1"/>
  <c r="R1048" i="1"/>
  <c r="R1047" i="1" s="1"/>
  <c r="P1080" i="1"/>
  <c r="R1124" i="1"/>
  <c r="R1023" i="1"/>
  <c r="R1022" i="1" s="1"/>
  <c r="R1020" i="1" s="1"/>
  <c r="R1229" i="1"/>
  <c r="R1228" i="1" s="1"/>
  <c r="O1280" i="1"/>
  <c r="O1279" i="1" s="1"/>
  <c r="O1278" i="1" s="1"/>
  <c r="O1277" i="1" s="1"/>
  <c r="Q1288" i="1"/>
  <c r="Q1287" i="1" s="1"/>
  <c r="Q1286" i="1" s="1"/>
  <c r="R1288" i="1"/>
  <c r="R1287" i="1" s="1"/>
  <c r="R1286" i="1" s="1"/>
  <c r="P1386" i="1"/>
  <c r="P1381" i="1" s="1"/>
  <c r="P1380" i="1" s="1"/>
  <c r="S1386" i="1"/>
  <c r="O1521" i="1"/>
  <c r="O1516" i="1" s="1"/>
  <c r="O1515" i="1" s="1"/>
  <c r="P1540" i="1"/>
  <c r="P1538" i="1" s="1"/>
  <c r="R1516" i="1"/>
  <c r="R1515" i="1" s="1"/>
  <c r="R1386" i="1"/>
  <c r="R1381" i="1" s="1"/>
  <c r="R1380" i="1" s="1"/>
  <c r="O1540" i="1"/>
  <c r="O1538" i="1" s="1"/>
  <c r="O1023" i="1"/>
  <c r="O1022" i="1" s="1"/>
  <c r="O1020" i="1" s="1"/>
  <c r="S1023" i="1"/>
  <c r="S1022" i="1" s="1"/>
  <c r="S1020" i="1" s="1"/>
  <c r="Q1386" i="1"/>
  <c r="Q1381" i="1" s="1"/>
  <c r="Q1380" i="1" s="1"/>
  <c r="Q1540" i="1"/>
  <c r="Q1538" i="1" s="1"/>
  <c r="I879" i="1"/>
  <c r="M1469" i="1"/>
  <c r="M1455" i="1"/>
  <c r="M1447" i="1"/>
  <c r="N1447" i="1"/>
  <c r="M1442" i="1"/>
  <c r="N1431" i="1"/>
  <c r="N1416" i="1"/>
  <c r="N1415" i="1" s="1"/>
  <c r="M1234" i="1"/>
  <c r="M1163" i="1"/>
  <c r="M1158" i="1" s="1"/>
  <c r="M931" i="1"/>
  <c r="M930" i="1" s="1"/>
  <c r="M929" i="1" s="1"/>
  <c r="M788" i="1"/>
  <c r="M787" i="1" s="1"/>
  <c r="M786" i="1" s="1"/>
  <c r="N764" i="1"/>
  <c r="N763" i="1" s="1"/>
  <c r="N754" i="1" s="1"/>
  <c r="N753" i="1" s="1"/>
  <c r="N514" i="1"/>
  <c r="N513" i="1" s="1"/>
  <c r="N405" i="1"/>
  <c r="N404" i="1" s="1"/>
  <c r="N384" i="1"/>
  <c r="L377" i="1"/>
  <c r="L376" i="1" s="1"/>
  <c r="H377" i="1"/>
  <c r="J377" i="1"/>
  <c r="J376" i="1" s="1"/>
  <c r="I377" i="1"/>
  <c r="N303" i="1"/>
  <c r="N302" i="1" s="1"/>
  <c r="N293" i="1" s="1"/>
  <c r="N282" i="1" s="1"/>
  <c r="N266" i="1"/>
  <c r="N265" i="1" s="1"/>
  <c r="N264" i="1" s="1"/>
  <c r="N263" i="1" s="1"/>
  <c r="M184" i="1"/>
  <c r="M183" i="1" s="1"/>
  <c r="M182" i="1" s="1"/>
  <c r="M181" i="1" s="1"/>
  <c r="N170" i="1"/>
  <c r="N169" i="1" s="1"/>
  <c r="N140" i="1"/>
  <c r="N139" i="1" s="1"/>
  <c r="N38" i="1"/>
  <c r="N37" i="1" s="1"/>
  <c r="N36" i="1" s="1"/>
  <c r="N35" i="1" s="1"/>
  <c r="I1540" i="1"/>
  <c r="I1538" i="1" s="1"/>
  <c r="N1540" i="1"/>
  <c r="N1538" i="1" s="1"/>
  <c r="J1540" i="1"/>
  <c r="J1538" i="1" s="1"/>
  <c r="K1540" i="1"/>
  <c r="K1538" i="1" s="1"/>
  <c r="M1540" i="1"/>
  <c r="M1538" i="1" s="1"/>
  <c r="L1540" i="1"/>
  <c r="L1538" i="1" s="1"/>
  <c r="H1540" i="1"/>
  <c r="H1538" i="1" s="1"/>
  <c r="I1521" i="1"/>
  <c r="I1516" i="1" s="1"/>
  <c r="I1515" i="1" s="1"/>
  <c r="L1521" i="1"/>
  <c r="L1516" i="1" s="1"/>
  <c r="L1515" i="1" s="1"/>
  <c r="L1502" i="1" s="1"/>
  <c r="H1521" i="1"/>
  <c r="H1516" i="1" s="1"/>
  <c r="H1515" i="1" s="1"/>
  <c r="H1502" i="1" s="1"/>
  <c r="J1521" i="1"/>
  <c r="J1516" i="1" s="1"/>
  <c r="J1515" i="1" s="1"/>
  <c r="K1521" i="1"/>
  <c r="K1516" i="1" s="1"/>
  <c r="K1515" i="1" s="1"/>
  <c r="N1521" i="1"/>
  <c r="N1516" i="1" s="1"/>
  <c r="N1515" i="1" s="1"/>
  <c r="N1507" i="1"/>
  <c r="N1506" i="1" s="1"/>
  <c r="N1505" i="1" s="1"/>
  <c r="N1504" i="1" s="1"/>
  <c r="J1507" i="1"/>
  <c r="J1506" i="1" s="1"/>
  <c r="J1505" i="1" s="1"/>
  <c r="J1504" i="1" s="1"/>
  <c r="I1507" i="1"/>
  <c r="I1506" i="1" s="1"/>
  <c r="I1505" i="1" s="1"/>
  <c r="I1504" i="1" s="1"/>
  <c r="K1507" i="1"/>
  <c r="K1506" i="1" s="1"/>
  <c r="K1505" i="1" s="1"/>
  <c r="K1504" i="1" s="1"/>
  <c r="J1469" i="1"/>
  <c r="J1462" i="1"/>
  <c r="L1462" i="1"/>
  <c r="K1455" i="1"/>
  <c r="N1455" i="1"/>
  <c r="J1455" i="1"/>
  <c r="L1455" i="1"/>
  <c r="L1447" i="1"/>
  <c r="L1442" i="1"/>
  <c r="I1438" i="1"/>
  <c r="K1431" i="1"/>
  <c r="L1423" i="1"/>
  <c r="J1423" i="1"/>
  <c r="K1424" i="1"/>
  <c r="I1424" i="1"/>
  <c r="I1423" i="1" s="1"/>
  <c r="I1416" i="1"/>
  <c r="I1415" i="1" s="1"/>
  <c r="N1386" i="1"/>
  <c r="N1381" i="1" s="1"/>
  <c r="N1380" i="1" s="1"/>
  <c r="J1386" i="1"/>
  <c r="J1381" i="1" s="1"/>
  <c r="J1380" i="1" s="1"/>
  <c r="I1386" i="1"/>
  <c r="I1381" i="1" s="1"/>
  <c r="I1380" i="1" s="1"/>
  <c r="L1386" i="1"/>
  <c r="L1381" i="1" s="1"/>
  <c r="L1380" i="1" s="1"/>
  <c r="M1386" i="1"/>
  <c r="K1381" i="1"/>
  <c r="K1380" i="1" s="1"/>
  <c r="I1288" i="1"/>
  <c r="I1287" i="1" s="1"/>
  <c r="I1286" i="1" s="1"/>
  <c r="J1288" i="1"/>
  <c r="J1287" i="1" s="1"/>
  <c r="J1286" i="1" s="1"/>
  <c r="H1288" i="1"/>
  <c r="H1287" i="1" s="1"/>
  <c r="H1286" i="1" s="1"/>
  <c r="K1288" i="1"/>
  <c r="K1287" i="1" s="1"/>
  <c r="K1286" i="1" s="1"/>
  <c r="L1288" i="1"/>
  <c r="L1287" i="1" s="1"/>
  <c r="L1286" i="1" s="1"/>
  <c r="I1280" i="1"/>
  <c r="I1279" i="1" s="1"/>
  <c r="I1278" i="1" s="1"/>
  <c r="I1277" i="1" s="1"/>
  <c r="M1243" i="1"/>
  <c r="I1243" i="1"/>
  <c r="I1229" i="1" s="1"/>
  <c r="I1228" i="1" s="1"/>
  <c r="L1243" i="1"/>
  <c r="J1243" i="1"/>
  <c r="K1243" i="1"/>
  <c r="L1234" i="1"/>
  <c r="J1234" i="1"/>
  <c r="K1234" i="1"/>
  <c r="N1192" i="1"/>
  <c r="N1177" i="1" s="1"/>
  <c r="J1192" i="1"/>
  <c r="J1177" i="1" s="1"/>
  <c r="K1192" i="1"/>
  <c r="L1192" i="1"/>
  <c r="L1177" i="1" s="1"/>
  <c r="H1192" i="1"/>
  <c r="I1192" i="1"/>
  <c r="I1177" i="1" s="1"/>
  <c r="K1177" i="1"/>
  <c r="K1158" i="1"/>
  <c r="K1124" i="1" s="1"/>
  <c r="N1163" i="1"/>
  <c r="N1158" i="1" s="1"/>
  <c r="J1163" i="1"/>
  <c r="J1158" i="1" s="1"/>
  <c r="J1124" i="1" s="1"/>
  <c r="L1158" i="1"/>
  <c r="I1142" i="1"/>
  <c r="I1141" i="1" s="1"/>
  <c r="I1140" i="1" s="1"/>
  <c r="N1102" i="1"/>
  <c r="J1102" i="1"/>
  <c r="H1102" i="1"/>
  <c r="K1102" i="1"/>
  <c r="L1102" i="1"/>
  <c r="I1102" i="1"/>
  <c r="J1080" i="1"/>
  <c r="H1080" i="1"/>
  <c r="K1080" i="1"/>
  <c r="L1080" i="1"/>
  <c r="I1080" i="1"/>
  <c r="I1048" i="1"/>
  <c r="I1047" i="1" s="1"/>
  <c r="J1048" i="1"/>
  <c r="J1047" i="1" s="1"/>
  <c r="H1048" i="1"/>
  <c r="H1047" i="1" s="1"/>
  <c r="K1048" i="1"/>
  <c r="K1047" i="1" s="1"/>
  <c r="L1048" i="1"/>
  <c r="L1047" i="1" s="1"/>
  <c r="L1025" i="1"/>
  <c r="H1025" i="1"/>
  <c r="N1023" i="1"/>
  <c r="N1022" i="1" s="1"/>
  <c r="N1020" i="1" s="1"/>
  <c r="J1023" i="1"/>
  <c r="J1022" i="1" s="1"/>
  <c r="J1020" i="1" s="1"/>
  <c r="N1025" i="1"/>
  <c r="J1025" i="1"/>
  <c r="N1004" i="1"/>
  <c r="J1004" i="1"/>
  <c r="M1003" i="1"/>
  <c r="M1002" i="1" s="1"/>
  <c r="I1003" i="1"/>
  <c r="I1002" i="1" s="1"/>
  <c r="L1004" i="1"/>
  <c r="H1004" i="1"/>
  <c r="L995" i="1"/>
  <c r="L990" i="1" s="1"/>
  <c r="L989" i="1" s="1"/>
  <c r="H995" i="1"/>
  <c r="H990" i="1" s="1"/>
  <c r="M995" i="1"/>
  <c r="I995" i="1"/>
  <c r="I990" i="1" s="1"/>
  <c r="J995" i="1"/>
  <c r="J990" i="1" s="1"/>
  <c r="J989" i="1" s="1"/>
  <c r="K995" i="1"/>
  <c r="K990" i="1" s="1"/>
  <c r="K989" i="1" s="1"/>
  <c r="N995" i="1"/>
  <c r="N990" i="1" s="1"/>
  <c r="N989" i="1" s="1"/>
  <c r="N942" i="1"/>
  <c r="N941" i="1" s="1"/>
  <c r="J942" i="1"/>
  <c r="J941" i="1" s="1"/>
  <c r="I942" i="1"/>
  <c r="I941" i="1" s="1"/>
  <c r="K942" i="1"/>
  <c r="K941" i="1" s="1"/>
  <c r="L942" i="1"/>
  <c r="L941" i="1" s="1"/>
  <c r="J931" i="1"/>
  <c r="J930" i="1" s="1"/>
  <c r="J929" i="1" s="1"/>
  <c r="H931" i="1"/>
  <c r="H930" i="1" s="1"/>
  <c r="H929" i="1" s="1"/>
  <c r="L931" i="1"/>
  <c r="L930" i="1" s="1"/>
  <c r="L929" i="1" s="1"/>
  <c r="I899" i="1"/>
  <c r="I898" i="1" s="1"/>
  <c r="I897" i="1" s="1"/>
  <c r="I895" i="1" s="1"/>
  <c r="M899" i="1"/>
  <c r="M898" i="1" s="1"/>
  <c r="M897" i="1" s="1"/>
  <c r="L899" i="1"/>
  <c r="L898" i="1" s="1"/>
  <c r="L897" i="1" s="1"/>
  <c r="H899" i="1"/>
  <c r="H898" i="1" s="1"/>
  <c r="H897" i="1" s="1"/>
  <c r="J899" i="1"/>
  <c r="J898" i="1" s="1"/>
  <c r="J897" i="1" s="1"/>
  <c r="K899" i="1"/>
  <c r="K898" i="1" s="1"/>
  <c r="K897" i="1" s="1"/>
  <c r="K895" i="1" s="1"/>
  <c r="J879" i="1"/>
  <c r="H880" i="1"/>
  <c r="H879" i="1" s="1"/>
  <c r="K879" i="1"/>
  <c r="L879" i="1"/>
  <c r="L847" i="1"/>
  <c r="L846" i="1" s="1"/>
  <c r="I847" i="1"/>
  <c r="I846" i="1" s="1"/>
  <c r="N847" i="1"/>
  <c r="N846" i="1" s="1"/>
  <c r="J847" i="1"/>
  <c r="J846" i="1" s="1"/>
  <c r="K847" i="1"/>
  <c r="K846" i="1" s="1"/>
  <c r="H847" i="1"/>
  <c r="H846" i="1" s="1"/>
  <c r="L828" i="1"/>
  <c r="J828" i="1"/>
  <c r="K828" i="1"/>
  <c r="N828" i="1"/>
  <c r="I828" i="1"/>
  <c r="L808" i="1"/>
  <c r="L803" i="1" s="1"/>
  <c r="L802" i="1" s="1"/>
  <c r="K808" i="1"/>
  <c r="K803" i="1" s="1"/>
  <c r="K802" i="1" s="1"/>
  <c r="N808" i="1"/>
  <c r="N803" i="1" s="1"/>
  <c r="N802" i="1" s="1"/>
  <c r="H808" i="1"/>
  <c r="H803" i="1" s="1"/>
  <c r="H802" i="1" s="1"/>
  <c r="I808" i="1"/>
  <c r="I803" i="1" s="1"/>
  <c r="I802" i="1" s="1"/>
  <c r="J808" i="1"/>
  <c r="J803" i="1" s="1"/>
  <c r="J802" i="1" s="1"/>
  <c r="K787" i="1"/>
  <c r="K786" i="1" s="1"/>
  <c r="I787" i="1"/>
  <c r="I786" i="1" s="1"/>
  <c r="N788" i="1"/>
  <c r="J788" i="1"/>
  <c r="J787" i="1" s="1"/>
  <c r="J786" i="1" s="1"/>
  <c r="H788" i="1"/>
  <c r="H787" i="1" s="1"/>
  <c r="H786" i="1" s="1"/>
  <c r="L788" i="1"/>
  <c r="L787" i="1" s="1"/>
  <c r="L786" i="1" s="1"/>
  <c r="K764" i="1"/>
  <c r="K763" i="1" s="1"/>
  <c r="K754" i="1" s="1"/>
  <c r="K753" i="1" s="1"/>
  <c r="M764" i="1"/>
  <c r="M763" i="1" s="1"/>
  <c r="I764" i="1"/>
  <c r="I763" i="1" s="1"/>
  <c r="I754" i="1" s="1"/>
  <c r="I753" i="1" s="1"/>
  <c r="J754" i="1"/>
  <c r="J753" i="1" s="1"/>
  <c r="I740" i="1"/>
  <c r="I739" i="1" s="1"/>
  <c r="J740" i="1"/>
  <c r="J739" i="1" s="1"/>
  <c r="K740" i="1"/>
  <c r="K739" i="1" s="1"/>
  <c r="L740" i="1"/>
  <c r="L739" i="1" s="1"/>
  <c r="I702" i="1"/>
  <c r="I701" i="1" s="1"/>
  <c r="N702" i="1"/>
  <c r="N701" i="1" s="1"/>
  <c r="J702" i="1"/>
  <c r="J701" i="1" s="1"/>
  <c r="K702" i="1"/>
  <c r="K701" i="1" s="1"/>
  <c r="L702" i="1"/>
  <c r="L701" i="1" s="1"/>
  <c r="I659" i="1"/>
  <c r="I658" i="1" s="1"/>
  <c r="N659" i="1"/>
  <c r="N658" i="1" s="1"/>
  <c r="J659" i="1"/>
  <c r="J658" i="1" s="1"/>
  <c r="K659" i="1"/>
  <c r="K658" i="1" s="1"/>
  <c r="L659" i="1"/>
  <c r="L658" i="1" s="1"/>
  <c r="N624" i="1"/>
  <c r="N623" i="1" s="1"/>
  <c r="J624" i="1"/>
  <c r="J623" i="1" s="1"/>
  <c r="I624" i="1"/>
  <c r="I623" i="1" s="1"/>
  <c r="K624" i="1"/>
  <c r="K623" i="1" s="1"/>
  <c r="L624" i="1"/>
  <c r="L623" i="1" s="1"/>
  <c r="L597" i="1"/>
  <c r="L596" i="1" s="1"/>
  <c r="H597" i="1"/>
  <c r="H596" i="1" s="1"/>
  <c r="M597" i="1"/>
  <c r="M596" i="1" s="1"/>
  <c r="I597" i="1"/>
  <c r="I596" i="1" s="1"/>
  <c r="N597" i="1"/>
  <c r="N596" i="1" s="1"/>
  <c r="J597" i="1"/>
  <c r="J596" i="1" s="1"/>
  <c r="K597" i="1"/>
  <c r="K596" i="1" s="1"/>
  <c r="L548" i="1"/>
  <c r="H548" i="1"/>
  <c r="I548" i="1"/>
  <c r="J548" i="1"/>
  <c r="K548" i="1"/>
  <c r="N548" i="1"/>
  <c r="I529" i="1"/>
  <c r="N529" i="1"/>
  <c r="J529" i="1"/>
  <c r="H529" i="1"/>
  <c r="K529" i="1"/>
  <c r="L529" i="1"/>
  <c r="H514" i="1"/>
  <c r="H513" i="1" s="1"/>
  <c r="M514" i="1"/>
  <c r="M513" i="1" s="1"/>
  <c r="I514" i="1"/>
  <c r="I513" i="1" s="1"/>
  <c r="L514" i="1"/>
  <c r="L513" i="1" s="1"/>
  <c r="I486" i="1"/>
  <c r="I485" i="1" s="1"/>
  <c r="J486" i="1"/>
  <c r="J485" i="1" s="1"/>
  <c r="K486" i="1"/>
  <c r="K485" i="1" s="1"/>
  <c r="L486" i="1"/>
  <c r="L485" i="1" s="1"/>
  <c r="N486" i="1"/>
  <c r="N485" i="1" s="1"/>
  <c r="I456" i="1"/>
  <c r="I455" i="1" s="1"/>
  <c r="N456" i="1"/>
  <c r="N455" i="1" s="1"/>
  <c r="J456" i="1"/>
  <c r="J455" i="1" s="1"/>
  <c r="K456" i="1"/>
  <c r="K455" i="1" s="1"/>
  <c r="L456" i="1"/>
  <c r="L455" i="1" s="1"/>
  <c r="M449" i="1"/>
  <c r="M448" i="1" s="1"/>
  <c r="M447" i="1" s="1"/>
  <c r="M436" i="1" s="1"/>
  <c r="N436" i="1"/>
  <c r="J436" i="1"/>
  <c r="I436" i="1"/>
  <c r="K436" i="1"/>
  <c r="H436" i="1"/>
  <c r="N422" i="1"/>
  <c r="N423" i="1"/>
  <c r="J422" i="1"/>
  <c r="J423" i="1"/>
  <c r="I422" i="1"/>
  <c r="I423" i="1"/>
  <c r="K422" i="1"/>
  <c r="K423" i="1"/>
  <c r="M422" i="1"/>
  <c r="M423" i="1"/>
  <c r="L423" i="1"/>
  <c r="L422" i="1"/>
  <c r="H423" i="1"/>
  <c r="K405" i="1"/>
  <c r="K404" i="1" s="1"/>
  <c r="K399" i="1" s="1"/>
  <c r="I405" i="1"/>
  <c r="I404" i="1" s="1"/>
  <c r="I399" i="1" s="1"/>
  <c r="N399" i="1"/>
  <c r="L399" i="1"/>
  <c r="L370" i="1" s="1"/>
  <c r="K384" i="1"/>
  <c r="N377" i="1"/>
  <c r="I343" i="1"/>
  <c r="I338" i="1" s="1"/>
  <c r="I337" i="1" s="1"/>
  <c r="I336" i="1" s="1"/>
  <c r="L343" i="1"/>
  <c r="L338" i="1" s="1"/>
  <c r="L337" i="1" s="1"/>
  <c r="L336" i="1" s="1"/>
  <c r="J343" i="1"/>
  <c r="J338" i="1" s="1"/>
  <c r="J337" i="1" s="1"/>
  <c r="J336" i="1" s="1"/>
  <c r="K343" i="1"/>
  <c r="K338" i="1" s="1"/>
  <c r="K337" i="1" s="1"/>
  <c r="K336" i="1" s="1"/>
  <c r="K303" i="1"/>
  <c r="K302" i="1" s="1"/>
  <c r="K293" i="1" s="1"/>
  <c r="K282" i="1" s="1"/>
  <c r="I303" i="1"/>
  <c r="I302" i="1" s="1"/>
  <c r="I293" i="1" s="1"/>
  <c r="I282" i="1" s="1"/>
  <c r="N294" i="1"/>
  <c r="J293" i="1"/>
  <c r="J282" i="1" s="1"/>
  <c r="J261" i="1" s="1"/>
  <c r="J294" i="1"/>
  <c r="L294" i="1"/>
  <c r="L293" i="1"/>
  <c r="L282" i="1" s="1"/>
  <c r="H294" i="1"/>
  <c r="H293" i="1"/>
  <c r="H282" i="1" s="1"/>
  <c r="H261" i="1" s="1"/>
  <c r="M294" i="1"/>
  <c r="I294" i="1"/>
  <c r="K294" i="1"/>
  <c r="K266" i="1"/>
  <c r="K265" i="1" s="1"/>
  <c r="K264" i="1" s="1"/>
  <c r="K263" i="1" s="1"/>
  <c r="I266" i="1"/>
  <c r="I265" i="1" s="1"/>
  <c r="I264" i="1" s="1"/>
  <c r="I263" i="1" s="1"/>
  <c r="N229" i="1"/>
  <c r="N228" i="1" s="1"/>
  <c r="J229" i="1"/>
  <c r="J228" i="1" s="1"/>
  <c r="H229" i="1"/>
  <c r="K229" i="1"/>
  <c r="K228" i="1" s="1"/>
  <c r="L229" i="1"/>
  <c r="L228" i="1" s="1"/>
  <c r="L183" i="1"/>
  <c r="L182" i="1" s="1"/>
  <c r="L181" i="1" s="1"/>
  <c r="N183" i="1"/>
  <c r="N182" i="1" s="1"/>
  <c r="N181" i="1" s="1"/>
  <c r="J183" i="1"/>
  <c r="J182" i="1" s="1"/>
  <c r="J181" i="1" s="1"/>
  <c r="K184" i="1"/>
  <c r="K183" i="1" s="1"/>
  <c r="K182" i="1" s="1"/>
  <c r="K181" i="1" s="1"/>
  <c r="L170" i="1"/>
  <c r="L169" i="1" s="1"/>
  <c r="I170" i="1"/>
  <c r="I169" i="1" s="1"/>
  <c r="K170" i="1"/>
  <c r="K169" i="1" s="1"/>
  <c r="K158" i="1"/>
  <c r="K157" i="1" s="1"/>
  <c r="K156" i="1" s="1"/>
  <c r="K155" i="1" s="1"/>
  <c r="M158" i="1"/>
  <c r="M157" i="1" s="1"/>
  <c r="M156" i="1" s="1"/>
  <c r="M155" i="1" s="1"/>
  <c r="I158" i="1"/>
  <c r="I157" i="1" s="1"/>
  <c r="I156" i="1" s="1"/>
  <c r="I155" i="1" s="1"/>
  <c r="I135" i="1" s="1"/>
  <c r="L140" i="1"/>
  <c r="L138" i="1" s="1"/>
  <c r="L137" i="1" s="1"/>
  <c r="H140" i="1"/>
  <c r="H139" i="1" s="1"/>
  <c r="K140" i="1"/>
  <c r="K139" i="1" s="1"/>
  <c r="N138" i="1"/>
  <c r="N137" i="1" s="1"/>
  <c r="J139" i="1"/>
  <c r="J138" i="1"/>
  <c r="J137" i="1" s="1"/>
  <c r="J135" i="1" s="1"/>
  <c r="I139" i="1"/>
  <c r="K88" i="1"/>
  <c r="K77" i="1" s="1"/>
  <c r="K76" i="1" s="1"/>
  <c r="K67" i="1" s="1"/>
  <c r="J88" i="1"/>
  <c r="J77" i="1" s="1"/>
  <c r="J76" i="1" s="1"/>
  <c r="J67" i="1" s="1"/>
  <c r="I88" i="1"/>
  <c r="L88" i="1"/>
  <c r="J55" i="1"/>
  <c r="J54" i="1" s="1"/>
  <c r="J47" i="1" s="1"/>
  <c r="K55" i="1"/>
  <c r="K54" i="1" s="1"/>
  <c r="K47" i="1" s="1"/>
  <c r="I55" i="1"/>
  <c r="I54" i="1" s="1"/>
  <c r="I47" i="1" s="1"/>
  <c r="K38" i="1"/>
  <c r="K37" i="1" s="1"/>
  <c r="K36" i="1" s="1"/>
  <c r="K35" i="1" s="1"/>
  <c r="I38" i="1"/>
  <c r="I37" i="1" s="1"/>
  <c r="I36" i="1" s="1"/>
  <c r="I35" i="1" s="1"/>
  <c r="I24" i="1"/>
  <c r="I17" i="1" s="1"/>
  <c r="I16" i="1" s="1"/>
  <c r="I15" i="1" s="1"/>
  <c r="K24" i="1"/>
  <c r="K17" i="1" s="1"/>
  <c r="K16" i="1" s="1"/>
  <c r="K15" i="1" s="1"/>
  <c r="L17" i="1"/>
  <c r="L16" i="1" s="1"/>
  <c r="L15" i="1" s="1"/>
  <c r="H17" i="1"/>
  <c r="H16" i="1" s="1"/>
  <c r="H15" i="1" s="1"/>
  <c r="J17" i="1"/>
  <c r="J16" i="1" s="1"/>
  <c r="J15" i="1" s="1"/>
  <c r="Q77" i="1" l="1"/>
  <c r="Q76" i="1" s="1"/>
  <c r="Q67" i="1" s="1"/>
  <c r="N79" i="1"/>
  <c r="N78" i="1" s="1"/>
  <c r="Y639" i="1"/>
  <c r="J1229" i="1"/>
  <c r="J1228" i="1" s="1"/>
  <c r="R370" i="1"/>
  <c r="R364" i="1" s="1"/>
  <c r="N1048" i="1"/>
  <c r="N1047" i="1" s="1"/>
  <c r="N899" i="1"/>
  <c r="N898" i="1" s="1"/>
  <c r="N897" i="1" s="1"/>
  <c r="N895" i="1" s="1"/>
  <c r="N88" i="1"/>
  <c r="M1462" i="1"/>
  <c r="N1288" i="1"/>
  <c r="N1287" i="1" s="1"/>
  <c r="N1286" i="1" s="1"/>
  <c r="T1177" i="1"/>
  <c r="T1080" i="1"/>
  <c r="T899" i="1"/>
  <c r="T898" i="1" s="1"/>
  <c r="T897" i="1" s="1"/>
  <c r="T895" i="1" s="1"/>
  <c r="T1521" i="1"/>
  <c r="T1516" i="1" s="1"/>
  <c r="T1515" i="1" s="1"/>
  <c r="T1502" i="1" s="1"/>
  <c r="T1431" i="1"/>
  <c r="S1243" i="1"/>
  <c r="T989" i="1"/>
  <c r="S899" i="1"/>
  <c r="S898" i="1" s="1"/>
  <c r="S897" i="1" s="1"/>
  <c r="T529" i="1"/>
  <c r="T88" i="1"/>
  <c r="T56" i="1"/>
  <c r="T55" i="1" s="1"/>
  <c r="T54" i="1" s="1"/>
  <c r="T47" i="1" s="1"/>
  <c r="Z880" i="1"/>
  <c r="Z879" i="1" s="1"/>
  <c r="T1540" i="1"/>
  <c r="T1538" i="1" s="1"/>
  <c r="T1424" i="1"/>
  <c r="T1048" i="1"/>
  <c r="T1047" i="1" s="1"/>
  <c r="M88" i="1"/>
  <c r="M1288" i="1"/>
  <c r="M1287" i="1" s="1"/>
  <c r="M1286" i="1" s="1"/>
  <c r="N1243" i="1"/>
  <c r="N343" i="1"/>
  <c r="N338" i="1" s="1"/>
  <c r="N337" i="1" s="1"/>
  <c r="N336" i="1" s="1"/>
  <c r="N158" i="1"/>
  <c r="N157" i="1" s="1"/>
  <c r="N156" i="1" s="1"/>
  <c r="N155" i="1" s="1"/>
  <c r="N135" i="1" s="1"/>
  <c r="K179" i="1"/>
  <c r="I179" i="1"/>
  <c r="T639" i="1"/>
  <c r="Z639" i="1"/>
  <c r="Z486" i="1"/>
  <c r="Z485" i="1" s="1"/>
  <c r="Z1035" i="1"/>
  <c r="Z1034" i="1" s="1"/>
  <c r="Z1033" i="1" s="1"/>
  <c r="Z1032" i="1" s="1"/>
  <c r="Z1031" i="1" s="1"/>
  <c r="H376" i="1"/>
  <c r="N1423" i="1"/>
  <c r="T1024" i="1"/>
  <c r="T1158" i="1"/>
  <c r="T436" i="1"/>
  <c r="S672" i="1"/>
  <c r="Z1431" i="1"/>
  <c r="Y1035" i="1"/>
  <c r="Y1034" i="1" s="1"/>
  <c r="Y1033" i="1" s="1"/>
  <c r="Y1032" i="1" s="1"/>
  <c r="Y1031" i="1" s="1"/>
  <c r="L261" i="1"/>
  <c r="I376" i="1"/>
  <c r="T1025" i="1"/>
  <c r="S423" i="1"/>
  <c r="T1381" i="1"/>
  <c r="T1380" i="1" s="1"/>
  <c r="S1158" i="1"/>
  <c r="Z1243" i="1"/>
  <c r="Y672" i="1"/>
  <c r="Z624" i="1"/>
  <c r="Z623" i="1" s="1"/>
  <c r="Y995" i="1"/>
  <c r="Z808" i="1"/>
  <c r="Z803" i="1" s="1"/>
  <c r="Z802" i="1" s="1"/>
  <c r="Z384" i="1"/>
  <c r="I77" i="1"/>
  <c r="I76" i="1" s="1"/>
  <c r="I67" i="1" s="1"/>
  <c r="N787" i="1"/>
  <c r="N786" i="1" s="1"/>
  <c r="N621" i="1" s="1"/>
  <c r="L77" i="1"/>
  <c r="L76" i="1" s="1"/>
  <c r="L67" i="1" s="1"/>
  <c r="L1124" i="1"/>
  <c r="K1438" i="1"/>
  <c r="T183" i="1"/>
  <c r="T182" i="1" s="1"/>
  <c r="T181" i="1" s="1"/>
  <c r="Q261" i="1"/>
  <c r="T548" i="1"/>
  <c r="Q1502" i="1"/>
  <c r="S1234" i="1"/>
  <c r="Y514" i="1"/>
  <c r="Y513" i="1" s="1"/>
  <c r="Z514" i="1"/>
  <c r="Z513" i="1" s="1"/>
  <c r="Z377" i="1"/>
  <c r="Z376" i="1" s="1"/>
  <c r="Y787" i="1"/>
  <c r="Y786" i="1" s="1"/>
  <c r="R13" i="1"/>
  <c r="Z38" i="1"/>
  <c r="Z37" i="1" s="1"/>
  <c r="Z36" i="1" s="1"/>
  <c r="Z35" i="1" s="1"/>
  <c r="L895" i="1"/>
  <c r="P528" i="1"/>
  <c r="T77" i="1"/>
  <c r="T76" i="1" s="1"/>
  <c r="T67" i="1" s="1"/>
  <c r="Z847" i="1"/>
  <c r="Z846" i="1" s="1"/>
  <c r="Z548" i="1"/>
  <c r="T1229" i="1"/>
  <c r="T1228" i="1" s="1"/>
  <c r="H1423" i="1"/>
  <c r="Z1234" i="1"/>
  <c r="Z1229" i="1" s="1"/>
  <c r="Z1228" i="1" s="1"/>
  <c r="S889" i="1"/>
  <c r="S888" i="1" s="1"/>
  <c r="S880" i="1" s="1"/>
  <c r="S879" i="1" s="1"/>
  <c r="Y890" i="1"/>
  <c r="Y889" i="1" s="1"/>
  <c r="Y888" i="1" s="1"/>
  <c r="Y880" i="1" s="1"/>
  <c r="Y879" i="1" s="1"/>
  <c r="S1463" i="1"/>
  <c r="S1462" i="1" s="1"/>
  <c r="Y1464" i="1"/>
  <c r="Y1463" i="1" s="1"/>
  <c r="Y1462" i="1" s="1"/>
  <c r="S1532" i="1"/>
  <c r="S1531" i="1" s="1"/>
  <c r="S1521" i="1" s="1"/>
  <c r="Y1533" i="1"/>
  <c r="Y1532" i="1" s="1"/>
  <c r="Y1531" i="1" s="1"/>
  <c r="Y1521" i="1" s="1"/>
  <c r="S1460" i="1"/>
  <c r="S1455" i="1" s="1"/>
  <c r="Y1461" i="1"/>
  <c r="Y1460" i="1" s="1"/>
  <c r="Y1455" i="1" s="1"/>
  <c r="Y423" i="1"/>
  <c r="Y422" i="1"/>
  <c r="Q13" i="1"/>
  <c r="Z1447" i="1"/>
  <c r="Z788" i="1"/>
  <c r="Z787" i="1" s="1"/>
  <c r="Z786" i="1" s="1"/>
  <c r="Z449" i="1"/>
  <c r="Z448" i="1" s="1"/>
  <c r="Z447" i="1" s="1"/>
  <c r="Z343" i="1"/>
  <c r="Z338" i="1" s="1"/>
  <c r="Z337" i="1" s="1"/>
  <c r="Z336" i="1" s="1"/>
  <c r="Z303" i="1"/>
  <c r="Z302" i="1" s="1"/>
  <c r="Z293" i="1" s="1"/>
  <c r="Z282" i="1" s="1"/>
  <c r="Y184" i="1"/>
  <c r="Y183" i="1" s="1"/>
  <c r="Y182" i="1" s="1"/>
  <c r="Y181" i="1" s="1"/>
  <c r="Z140" i="1"/>
  <c r="Y88" i="1"/>
  <c r="Z1540" i="1"/>
  <c r="Z1538" i="1" s="1"/>
  <c r="Z1424" i="1"/>
  <c r="Z1048" i="1"/>
  <c r="Z1047" i="1" s="1"/>
  <c r="Z170" i="1"/>
  <c r="Z169" i="1" s="1"/>
  <c r="Z1023" i="1"/>
  <c r="Z1022" i="1" s="1"/>
  <c r="Z1020" i="1" s="1"/>
  <c r="Z1025" i="1"/>
  <c r="Z1024" i="1"/>
  <c r="P1414" i="1"/>
  <c r="P1403" i="1" s="1"/>
  <c r="P1378" i="1" s="1"/>
  <c r="Z942" i="1"/>
  <c r="Z941" i="1" s="1"/>
  <c r="Z754" i="1"/>
  <c r="Z56" i="1"/>
  <c r="Z55" i="1" s="1"/>
  <c r="Z54" i="1" s="1"/>
  <c r="Z47" i="1" s="1"/>
  <c r="Z88" i="1"/>
  <c r="S1293" i="1"/>
  <c r="S1292" i="1" s="1"/>
  <c r="S1288" i="1" s="1"/>
  <c r="S1287" i="1" s="1"/>
  <c r="S1286" i="1" s="1"/>
  <c r="Y1294" i="1"/>
  <c r="Y1293" i="1" s="1"/>
  <c r="Y1292" i="1" s="1"/>
  <c r="Y1288" i="1" s="1"/>
  <c r="Y1287" i="1" s="1"/>
  <c r="Y1286" i="1" s="1"/>
  <c r="S1519" i="1"/>
  <c r="S1518" i="1" s="1"/>
  <c r="S1517" i="1" s="1"/>
  <c r="Y1520" i="1"/>
  <c r="Y1519" i="1" s="1"/>
  <c r="Y1518" i="1" s="1"/>
  <c r="Y1517" i="1" s="1"/>
  <c r="S720" i="1"/>
  <c r="S719" i="1" s="1"/>
  <c r="S718" i="1" s="1"/>
  <c r="Y721" i="1"/>
  <c r="Y720" i="1" s="1"/>
  <c r="Y719" i="1" s="1"/>
  <c r="Y718" i="1" s="1"/>
  <c r="Y1023" i="1"/>
  <c r="Y1022" i="1" s="1"/>
  <c r="Y1020" i="1" s="1"/>
  <c r="Y1025" i="1"/>
  <c r="Y1024" i="1"/>
  <c r="T405" i="1"/>
  <c r="T404" i="1" s="1"/>
  <c r="T399" i="1" s="1"/>
  <c r="Z24" i="1"/>
  <c r="Z17" i="1" s="1"/>
  <c r="Z16" i="1" s="1"/>
  <c r="Z15" i="1" s="1"/>
  <c r="Y1540" i="1"/>
  <c r="Y1538" i="1" s="1"/>
  <c r="Z1462" i="1"/>
  <c r="Z1442" i="1"/>
  <c r="Z1416" i="1"/>
  <c r="Z1415" i="1" s="1"/>
  <c r="Z1386" i="1"/>
  <c r="Z1381" i="1" s="1"/>
  <c r="Z1380" i="1" s="1"/>
  <c r="Z1192" i="1"/>
  <c r="Z1177" i="1" s="1"/>
  <c r="Z899" i="1"/>
  <c r="Z898" i="1" s="1"/>
  <c r="Z897" i="1" s="1"/>
  <c r="Z895" i="1" s="1"/>
  <c r="Z740" i="1"/>
  <c r="Z739" i="1" s="1"/>
  <c r="Z436" i="1"/>
  <c r="Z405" i="1"/>
  <c r="Z404" i="1" s="1"/>
  <c r="Z399" i="1" s="1"/>
  <c r="Z370" i="1" s="1"/>
  <c r="Z364" i="1" s="1"/>
  <c r="Z266" i="1"/>
  <c r="Z265" i="1" s="1"/>
  <c r="Z264" i="1" s="1"/>
  <c r="Z263" i="1" s="1"/>
  <c r="Y711" i="1"/>
  <c r="Z1521" i="1"/>
  <c r="Z1516" i="1" s="1"/>
  <c r="Z1515" i="1" s="1"/>
  <c r="Z1502" i="1" s="1"/>
  <c r="Y1469" i="1"/>
  <c r="Z1080" i="1"/>
  <c r="Y931" i="1"/>
  <c r="Y930" i="1" s="1"/>
  <c r="Y929" i="1" s="1"/>
  <c r="Z184" i="1"/>
  <c r="Z183" i="1" s="1"/>
  <c r="Z182" i="1" s="1"/>
  <c r="Z181" i="1" s="1"/>
  <c r="Z179" i="1" s="1"/>
  <c r="S29" i="1"/>
  <c r="Y30" i="1"/>
  <c r="Y29" i="1" s="1"/>
  <c r="Y1003" i="1"/>
  <c r="Y1002" i="1" s="1"/>
  <c r="Y1004" i="1"/>
  <c r="Z422" i="1"/>
  <c r="Z423" i="1"/>
  <c r="Z1004" i="1"/>
  <c r="Z1003" i="1"/>
  <c r="Z1002" i="1" s="1"/>
  <c r="Z989" i="1" s="1"/>
  <c r="M1516" i="1"/>
  <c r="M1515" i="1" s="1"/>
  <c r="Z672" i="1"/>
  <c r="Z659" i="1" s="1"/>
  <c r="Z658" i="1" s="1"/>
  <c r="Z1455" i="1"/>
  <c r="Y1158" i="1"/>
  <c r="Y1386" i="1"/>
  <c r="Z1288" i="1"/>
  <c r="Z1287" i="1" s="1"/>
  <c r="Z1286" i="1" s="1"/>
  <c r="Z1158" i="1"/>
  <c r="Z1124" i="1" s="1"/>
  <c r="Z1102" i="1"/>
  <c r="Y899" i="1"/>
  <c r="Y898" i="1" s="1"/>
  <c r="Y897" i="1" s="1"/>
  <c r="Z702" i="1"/>
  <c r="Z701" i="1" s="1"/>
  <c r="Z462" i="1"/>
  <c r="Z461" i="1" s="1"/>
  <c r="Z456" i="1" s="1"/>
  <c r="Z455" i="1" s="1"/>
  <c r="Y436" i="1"/>
  <c r="Z79" i="1"/>
  <c r="Z78" i="1" s="1"/>
  <c r="Z529" i="1"/>
  <c r="N77" i="1"/>
  <c r="N76" i="1" s="1"/>
  <c r="N67" i="1" s="1"/>
  <c r="Q434" i="1"/>
  <c r="P434" i="1"/>
  <c r="R1423" i="1"/>
  <c r="O13" i="1"/>
  <c r="P77" i="1"/>
  <c r="P76" i="1" s="1"/>
  <c r="P67" i="1" s="1"/>
  <c r="O1226" i="1"/>
  <c r="O434" i="1"/>
  <c r="R1438" i="1"/>
  <c r="T1124" i="1"/>
  <c r="T1029" i="1" s="1"/>
  <c r="L528" i="1"/>
  <c r="L527" i="1" s="1"/>
  <c r="L483" i="1" s="1"/>
  <c r="M895" i="1"/>
  <c r="N261" i="1"/>
  <c r="P261" i="1"/>
  <c r="T13" i="1"/>
  <c r="O1438" i="1"/>
  <c r="O1414" i="1" s="1"/>
  <c r="O1403" i="1" s="1"/>
  <c r="R1502" i="1"/>
  <c r="R528" i="1"/>
  <c r="R527" i="1" s="1"/>
  <c r="R483" i="1" s="1"/>
  <c r="P135" i="1"/>
  <c r="T434" i="1"/>
  <c r="T624" i="1"/>
  <c r="T623" i="1" s="1"/>
  <c r="Q370" i="1"/>
  <c r="Q364" i="1" s="1"/>
  <c r="O895" i="1"/>
  <c r="N376" i="1"/>
  <c r="N370" i="1" s="1"/>
  <c r="N364" i="1" s="1"/>
  <c r="N327" i="1" s="1"/>
  <c r="O1502" i="1"/>
  <c r="P895" i="1"/>
  <c r="T370" i="1"/>
  <c r="T364" i="1" s="1"/>
  <c r="T327" i="1" s="1"/>
  <c r="R138" i="1"/>
  <c r="R137" i="1" s="1"/>
  <c r="R135" i="1" s="1"/>
  <c r="L135" i="1"/>
  <c r="M1438" i="1"/>
  <c r="R179" i="1"/>
  <c r="Q939" i="1"/>
  <c r="Q1029" i="1"/>
  <c r="P989" i="1"/>
  <c r="H138" i="1"/>
  <c r="H137" i="1" s="1"/>
  <c r="N1124" i="1"/>
  <c r="J1438" i="1"/>
  <c r="J1414" i="1" s="1"/>
  <c r="J1403" i="1" s="1"/>
  <c r="J1378" i="1" s="1"/>
  <c r="T1438" i="1"/>
  <c r="T939" i="1"/>
  <c r="R434" i="1"/>
  <c r="Q528" i="1"/>
  <c r="Q527" i="1" s="1"/>
  <c r="Q483" i="1" s="1"/>
  <c r="P13" i="1"/>
  <c r="P1029" i="1"/>
  <c r="S1438" i="1"/>
  <c r="R1029" i="1"/>
  <c r="P370" i="1"/>
  <c r="P364" i="1" s="1"/>
  <c r="P327" i="1" s="1"/>
  <c r="T179" i="1"/>
  <c r="R879" i="1"/>
  <c r="R800" i="1" s="1"/>
  <c r="L139" i="1"/>
  <c r="L179" i="1"/>
  <c r="P1226" i="1"/>
  <c r="Q895" i="1"/>
  <c r="J434" i="1"/>
  <c r="O1029" i="1"/>
  <c r="T1226" i="1"/>
  <c r="P942" i="1"/>
  <c r="P941" i="1" s="1"/>
  <c r="L1229" i="1"/>
  <c r="L1228" i="1" s="1"/>
  <c r="L1226" i="1" s="1"/>
  <c r="O135" i="1"/>
  <c r="L434" i="1"/>
  <c r="I1124" i="1"/>
  <c r="I1029" i="1" s="1"/>
  <c r="L1438" i="1"/>
  <c r="L1414" i="1" s="1"/>
  <c r="L1403" i="1" s="1"/>
  <c r="L1378" i="1" s="1"/>
  <c r="Q800" i="1"/>
  <c r="T528" i="1"/>
  <c r="T800" i="1"/>
  <c r="Q1414" i="1"/>
  <c r="Q1403" i="1" s="1"/>
  <c r="Q1378" i="1" s="1"/>
  <c r="O370" i="1"/>
  <c r="O364" i="1" s="1"/>
  <c r="O327" i="1" s="1"/>
  <c r="I370" i="1"/>
  <c r="I364" i="1" s="1"/>
  <c r="I327" i="1" s="1"/>
  <c r="Q1226" i="1"/>
  <c r="K376" i="1"/>
  <c r="K370" i="1" s="1"/>
  <c r="K364" i="1" s="1"/>
  <c r="K327" i="1" s="1"/>
  <c r="P527" i="1"/>
  <c r="P483" i="1" s="1"/>
  <c r="I800" i="1"/>
  <c r="S895" i="1"/>
  <c r="T135" i="1"/>
  <c r="I989" i="1"/>
  <c r="I939" i="1" s="1"/>
  <c r="J370" i="1"/>
  <c r="J364" i="1" s="1"/>
  <c r="J327" i="1" s="1"/>
  <c r="R621" i="1"/>
  <c r="Q621" i="1"/>
  <c r="T621" i="1"/>
  <c r="P800" i="1"/>
  <c r="Q138" i="1"/>
  <c r="Q137" i="1" s="1"/>
  <c r="Q135" i="1" s="1"/>
  <c r="Q139" i="1"/>
  <c r="O939" i="1"/>
  <c r="O1378" i="1"/>
  <c r="R939" i="1"/>
  <c r="Q327" i="1"/>
  <c r="O528" i="1"/>
  <c r="R327" i="1"/>
  <c r="P621" i="1"/>
  <c r="O800" i="1"/>
  <c r="O621" i="1"/>
  <c r="R1226" i="1"/>
  <c r="J800" i="1"/>
  <c r="N1438" i="1"/>
  <c r="N1414" i="1" s="1"/>
  <c r="N1403" i="1" s="1"/>
  <c r="N1378" i="1" s="1"/>
  <c r="N1229" i="1"/>
  <c r="N1228" i="1" s="1"/>
  <c r="N1226" i="1" s="1"/>
  <c r="N179" i="1"/>
  <c r="N13" i="1"/>
  <c r="K1502" i="1"/>
  <c r="J1502" i="1"/>
  <c r="I1502" i="1"/>
  <c r="N1502" i="1"/>
  <c r="K1423" i="1"/>
  <c r="I1414" i="1"/>
  <c r="I1403" i="1" s="1"/>
  <c r="I1378" i="1" s="1"/>
  <c r="J1226" i="1"/>
  <c r="I1226" i="1"/>
  <c r="K1229" i="1"/>
  <c r="K1228" i="1" s="1"/>
  <c r="K1226" i="1" s="1"/>
  <c r="N1029" i="1"/>
  <c r="L1029" i="1"/>
  <c r="J1029" i="1"/>
  <c r="K1029" i="1"/>
  <c r="K939" i="1"/>
  <c r="J939" i="1"/>
  <c r="L939" i="1"/>
  <c r="N939" i="1"/>
  <c r="J895" i="1"/>
  <c r="L800" i="1"/>
  <c r="K800" i="1"/>
  <c r="N800" i="1"/>
  <c r="I621" i="1"/>
  <c r="L621" i="1"/>
  <c r="J621" i="1"/>
  <c r="K621" i="1"/>
  <c r="J528" i="1"/>
  <c r="J527" i="1" s="1"/>
  <c r="J483" i="1" s="1"/>
  <c r="N528" i="1"/>
  <c r="N527" i="1" s="1"/>
  <c r="N483" i="1" s="1"/>
  <c r="K528" i="1"/>
  <c r="K527" i="1" s="1"/>
  <c r="K483" i="1" s="1"/>
  <c r="I528" i="1"/>
  <c r="I527" i="1" s="1"/>
  <c r="I483" i="1" s="1"/>
  <c r="I434" i="1"/>
  <c r="K434" i="1"/>
  <c r="N434" i="1"/>
  <c r="L364" i="1"/>
  <c r="L327" i="1" s="1"/>
  <c r="K261" i="1"/>
  <c r="I261" i="1"/>
  <c r="J179" i="1"/>
  <c r="K138" i="1"/>
  <c r="K137" i="1" s="1"/>
  <c r="K135" i="1" s="1"/>
  <c r="J13" i="1"/>
  <c r="I13" i="1"/>
  <c r="K13" i="1"/>
  <c r="L13" i="1"/>
  <c r="T1423" i="1" l="1"/>
  <c r="T1414" i="1" s="1"/>
  <c r="T1403" i="1" s="1"/>
  <c r="T1378" i="1" s="1"/>
  <c r="Z1423" i="1"/>
  <c r="Z800" i="1"/>
  <c r="Z327" i="1"/>
  <c r="Z13" i="1"/>
  <c r="K1414" i="1"/>
  <c r="K1403" i="1" s="1"/>
  <c r="K1378" i="1" s="1"/>
  <c r="Z528" i="1"/>
  <c r="Z527" i="1" s="1"/>
  <c r="Z483" i="1" s="1"/>
  <c r="Z1226" i="1"/>
  <c r="Y1438" i="1"/>
  <c r="Z77" i="1"/>
  <c r="Z76" i="1" s="1"/>
  <c r="Z67" i="1" s="1"/>
  <c r="Y895" i="1"/>
  <c r="Z1438" i="1"/>
  <c r="Z939" i="1"/>
  <c r="Z753" i="1"/>
  <c r="Z621" i="1" s="1"/>
  <c r="S1516" i="1"/>
  <c r="S1515" i="1" s="1"/>
  <c r="Z139" i="1"/>
  <c r="Z138" i="1"/>
  <c r="Z137" i="1" s="1"/>
  <c r="Z135" i="1" s="1"/>
  <c r="R1414" i="1"/>
  <c r="R1403" i="1" s="1"/>
  <c r="R1378" i="1" s="1"/>
  <c r="R1552" i="1" s="1"/>
  <c r="Y1516" i="1"/>
  <c r="Y1515" i="1" s="1"/>
  <c r="Z434" i="1"/>
  <c r="Z1029" i="1"/>
  <c r="Z261" i="1"/>
  <c r="P939" i="1"/>
  <c r="P1552" i="1" s="1"/>
  <c r="O527" i="1"/>
  <c r="O483" i="1" s="1"/>
  <c r="O1552" i="1" s="1"/>
  <c r="T527" i="1"/>
  <c r="T483" i="1" s="1"/>
  <c r="I1552" i="1"/>
  <c r="Q1552" i="1"/>
  <c r="J1552" i="1"/>
  <c r="L1552" i="1"/>
  <c r="K1552" i="1"/>
  <c r="N1552" i="1"/>
  <c r="T1552" i="1" l="1"/>
  <c r="Z1414" i="1"/>
  <c r="Z1403" i="1" s="1"/>
  <c r="Z1378" i="1" s="1"/>
  <c r="Z1552" i="1"/>
  <c r="H1259" i="1"/>
  <c r="G1259" i="1"/>
  <c r="G762" i="1" l="1"/>
  <c r="M762" i="1" s="1"/>
  <c r="G758" i="1"/>
  <c r="M758" i="1" s="1"/>
  <c r="G744" i="1"/>
  <c r="M744" i="1" s="1"/>
  <c r="G710" i="1"/>
  <c r="M710" i="1" s="1"/>
  <c r="G706" i="1"/>
  <c r="M706" i="1" s="1"/>
  <c r="G667" i="1"/>
  <c r="M667" i="1" s="1"/>
  <c r="G663" i="1"/>
  <c r="M663" i="1" s="1"/>
  <c r="G638" i="1"/>
  <c r="M638" i="1" s="1"/>
  <c r="G634" i="1"/>
  <c r="M634" i="1" s="1"/>
  <c r="S634" i="1" s="1"/>
  <c r="Y634" i="1" s="1"/>
  <c r="G633" i="1"/>
  <c r="M633" i="1" s="1"/>
  <c r="G629" i="1"/>
  <c r="M629" i="1" s="1"/>
  <c r="S629" i="1" s="1"/>
  <c r="Y629" i="1" s="1"/>
  <c r="G628" i="1"/>
  <c r="M628" i="1" s="1"/>
  <c r="G857" i="1"/>
  <c r="M857" i="1" s="1"/>
  <c r="G854" i="1"/>
  <c r="M854" i="1" s="1"/>
  <c r="G839" i="1"/>
  <c r="M839" i="1" s="1"/>
  <c r="G819" i="1"/>
  <c r="M819" i="1" s="1"/>
  <c r="G811" i="1"/>
  <c r="M811" i="1" s="1"/>
  <c r="G807" i="1"/>
  <c r="M807" i="1" s="1"/>
  <c r="G236" i="1"/>
  <c r="M236" i="1" s="1"/>
  <c r="G233" i="1"/>
  <c r="M233" i="1" s="1"/>
  <c r="G386" i="1"/>
  <c r="M386" i="1" s="1"/>
  <c r="G380" i="1"/>
  <c r="M380" i="1" s="1"/>
  <c r="M379" i="1" l="1"/>
  <c r="M378" i="1" s="1"/>
  <c r="S380" i="1"/>
  <c r="S807" i="1"/>
  <c r="M806" i="1"/>
  <c r="M805" i="1" s="1"/>
  <c r="M804" i="1" s="1"/>
  <c r="S854" i="1"/>
  <c r="M853" i="1"/>
  <c r="M852" i="1" s="1"/>
  <c r="S633" i="1"/>
  <c r="M632" i="1"/>
  <c r="M631" i="1" s="1"/>
  <c r="M630" i="1" s="1"/>
  <c r="S667" i="1"/>
  <c r="M666" i="1"/>
  <c r="M665" i="1" s="1"/>
  <c r="M664" i="1" s="1"/>
  <c r="S758" i="1"/>
  <c r="M757" i="1"/>
  <c r="M756" i="1" s="1"/>
  <c r="M755" i="1" s="1"/>
  <c r="M235" i="1"/>
  <c r="M234" i="1" s="1"/>
  <c r="S236" i="1"/>
  <c r="S839" i="1"/>
  <c r="M838" i="1"/>
  <c r="M837" i="1" s="1"/>
  <c r="S663" i="1"/>
  <c r="M662" i="1"/>
  <c r="M661" i="1" s="1"/>
  <c r="M660" i="1" s="1"/>
  <c r="M659" i="1" s="1"/>
  <c r="M658" i="1" s="1"/>
  <c r="S744" i="1"/>
  <c r="M743" i="1"/>
  <c r="M742" i="1" s="1"/>
  <c r="M741" i="1" s="1"/>
  <c r="M740" i="1" s="1"/>
  <c r="M739" i="1" s="1"/>
  <c r="S233" i="1"/>
  <c r="M232" i="1"/>
  <c r="M231" i="1" s="1"/>
  <c r="M230" i="1" s="1"/>
  <c r="M229" i="1" s="1"/>
  <c r="M228" i="1" s="1"/>
  <c r="M179" i="1" s="1"/>
  <c r="S819" i="1"/>
  <c r="M818" i="1"/>
  <c r="M817" i="1" s="1"/>
  <c r="M816" i="1" s="1"/>
  <c r="M815" i="1" s="1"/>
  <c r="S628" i="1"/>
  <c r="M627" i="1"/>
  <c r="M626" i="1" s="1"/>
  <c r="M625" i="1" s="1"/>
  <c r="S638" i="1"/>
  <c r="M637" i="1"/>
  <c r="M636" i="1" s="1"/>
  <c r="M635" i="1" s="1"/>
  <c r="S710" i="1"/>
  <c r="M709" i="1"/>
  <c r="M708" i="1" s="1"/>
  <c r="M707" i="1" s="1"/>
  <c r="S386" i="1"/>
  <c r="M385" i="1"/>
  <c r="S811" i="1"/>
  <c r="M810" i="1"/>
  <c r="M809" i="1" s="1"/>
  <c r="M808" i="1" s="1"/>
  <c r="S857" i="1"/>
  <c r="M856" i="1"/>
  <c r="M855" i="1" s="1"/>
  <c r="S706" i="1"/>
  <c r="M705" i="1"/>
  <c r="M704" i="1" s="1"/>
  <c r="M703" i="1" s="1"/>
  <c r="M702" i="1" s="1"/>
  <c r="M701" i="1" s="1"/>
  <c r="S762" i="1"/>
  <c r="M761" i="1"/>
  <c r="M760" i="1" s="1"/>
  <c r="M759" i="1" s="1"/>
  <c r="G1282" i="1"/>
  <c r="M1282" i="1" s="1"/>
  <c r="G1284" i="1"/>
  <c r="M1284" i="1" s="1"/>
  <c r="G1271" i="1"/>
  <c r="M1271" i="1" s="1"/>
  <c r="G1233" i="1"/>
  <c r="M1233" i="1" s="1"/>
  <c r="G1224" i="1"/>
  <c r="M1224" i="1" s="1"/>
  <c r="G1196" i="1"/>
  <c r="M1196" i="1" s="1"/>
  <c r="G1182" i="1"/>
  <c r="G1144" i="1"/>
  <c r="M1144" i="1" s="1"/>
  <c r="G1129" i="1"/>
  <c r="M1129" i="1" s="1"/>
  <c r="G1107" i="1"/>
  <c r="M1107" i="1" s="1"/>
  <c r="G1090" i="1"/>
  <c r="M1090" i="1" s="1"/>
  <c r="G1052" i="1"/>
  <c r="M1052" i="1" s="1"/>
  <c r="G407" i="1"/>
  <c r="M407" i="1" s="1"/>
  <c r="G403" i="1"/>
  <c r="M403" i="1" s="1"/>
  <c r="G388" i="1"/>
  <c r="M388" i="1" s="1"/>
  <c r="G383" i="1"/>
  <c r="M383" i="1" s="1"/>
  <c r="S383" i="1" s="1"/>
  <c r="Y383" i="1" s="1"/>
  <c r="H361" i="1"/>
  <c r="H360" i="1" s="1"/>
  <c r="H359" i="1" s="1"/>
  <c r="G361" i="1"/>
  <c r="G360" i="1" s="1"/>
  <c r="G359" i="1" s="1"/>
  <c r="G346" i="1"/>
  <c r="M346" i="1" s="1"/>
  <c r="S705" i="1" l="1"/>
  <c r="S704" i="1" s="1"/>
  <c r="S703" i="1" s="1"/>
  <c r="Y706" i="1"/>
  <c r="Y705" i="1" s="1"/>
  <c r="Y704" i="1" s="1"/>
  <c r="Y703" i="1" s="1"/>
  <c r="S810" i="1"/>
  <c r="S809" i="1" s="1"/>
  <c r="S808" i="1" s="1"/>
  <c r="S803" i="1" s="1"/>
  <c r="S802" i="1" s="1"/>
  <c r="Y811" i="1"/>
  <c r="Y810" i="1" s="1"/>
  <c r="Y809" i="1" s="1"/>
  <c r="Y808" i="1" s="1"/>
  <c r="S709" i="1"/>
  <c r="S708" i="1" s="1"/>
  <c r="S707" i="1" s="1"/>
  <c r="Y710" i="1"/>
  <c r="Y709" i="1" s="1"/>
  <c r="Y708" i="1" s="1"/>
  <c r="Y707" i="1" s="1"/>
  <c r="S627" i="1"/>
  <c r="S626" i="1" s="1"/>
  <c r="S625" i="1" s="1"/>
  <c r="S624" i="1" s="1"/>
  <c r="S623" i="1" s="1"/>
  <c r="Y628" i="1"/>
  <c r="Y627" i="1" s="1"/>
  <c r="Y626" i="1" s="1"/>
  <c r="Y625" i="1" s="1"/>
  <c r="S232" i="1"/>
  <c r="S231" i="1" s="1"/>
  <c r="S230" i="1" s="1"/>
  <c r="Y233" i="1"/>
  <c r="Y232" i="1" s="1"/>
  <c r="Y231" i="1" s="1"/>
  <c r="Y230" i="1" s="1"/>
  <c r="S662" i="1"/>
  <c r="S661" i="1" s="1"/>
  <c r="S660" i="1" s="1"/>
  <c r="Y663" i="1"/>
  <c r="Y662" i="1" s="1"/>
  <c r="Y661" i="1" s="1"/>
  <c r="Y660" i="1" s="1"/>
  <c r="S666" i="1"/>
  <c r="S665" i="1" s="1"/>
  <c r="S664" i="1" s="1"/>
  <c r="Y667" i="1"/>
  <c r="Y666" i="1" s="1"/>
  <c r="Y665" i="1" s="1"/>
  <c r="Y664" i="1" s="1"/>
  <c r="S853" i="1"/>
  <c r="S852" i="1" s="1"/>
  <c r="Y854" i="1"/>
  <c r="Y853" i="1" s="1"/>
  <c r="Y852" i="1" s="1"/>
  <c r="S235" i="1"/>
  <c r="S234" i="1" s="1"/>
  <c r="Y236" i="1"/>
  <c r="Y235" i="1" s="1"/>
  <c r="Y234" i="1" s="1"/>
  <c r="S379" i="1"/>
  <c r="S378" i="1" s="1"/>
  <c r="Y380" i="1"/>
  <c r="Y379" i="1" s="1"/>
  <c r="Y378" i="1" s="1"/>
  <c r="S761" i="1"/>
  <c r="S760" i="1" s="1"/>
  <c r="S759" i="1" s="1"/>
  <c r="Y762" i="1"/>
  <c r="Y761" i="1" s="1"/>
  <c r="Y760" i="1" s="1"/>
  <c r="Y759" i="1" s="1"/>
  <c r="S856" i="1"/>
  <c r="S855" i="1" s="1"/>
  <c r="S847" i="1" s="1"/>
  <c r="S846" i="1" s="1"/>
  <c r="Y857" i="1"/>
  <c r="Y856" i="1" s="1"/>
  <c r="Y855" i="1" s="1"/>
  <c r="Y847" i="1" s="1"/>
  <c r="S385" i="1"/>
  <c r="Y386" i="1"/>
  <c r="Y385" i="1" s="1"/>
  <c r="S637" i="1"/>
  <c r="S636" i="1" s="1"/>
  <c r="S635" i="1" s="1"/>
  <c r="Y638" i="1"/>
  <c r="Y637" i="1" s="1"/>
  <c r="Y636" i="1" s="1"/>
  <c r="Y635" i="1" s="1"/>
  <c r="S818" i="1"/>
  <c r="S817" i="1" s="1"/>
  <c r="S816" i="1" s="1"/>
  <c r="S815" i="1" s="1"/>
  <c r="Y819" i="1"/>
  <c r="Y818" i="1" s="1"/>
  <c r="Y817" i="1" s="1"/>
  <c r="Y816" i="1" s="1"/>
  <c r="Y815" i="1" s="1"/>
  <c r="S743" i="1"/>
  <c r="S742" i="1" s="1"/>
  <c r="S741" i="1" s="1"/>
  <c r="S740" i="1" s="1"/>
  <c r="S739" i="1" s="1"/>
  <c r="Y744" i="1"/>
  <c r="Y743" i="1" s="1"/>
  <c r="Y742" i="1" s="1"/>
  <c r="Y741" i="1" s="1"/>
  <c r="Y740" i="1" s="1"/>
  <c r="Y739" i="1" s="1"/>
  <c r="S838" i="1"/>
  <c r="S837" i="1" s="1"/>
  <c r="S829" i="1" s="1"/>
  <c r="S828" i="1" s="1"/>
  <c r="Y839" i="1"/>
  <c r="Y838" i="1" s="1"/>
  <c r="Y837" i="1" s="1"/>
  <c r="Y829" i="1" s="1"/>
  <c r="Y828" i="1" s="1"/>
  <c r="S757" i="1"/>
  <c r="S756" i="1" s="1"/>
  <c r="S755" i="1" s="1"/>
  <c r="S754" i="1" s="1"/>
  <c r="S753" i="1" s="1"/>
  <c r="Y758" i="1"/>
  <c r="Y757" i="1" s="1"/>
  <c r="Y756" i="1" s="1"/>
  <c r="Y755" i="1" s="1"/>
  <c r="S632" i="1"/>
  <c r="S631" i="1" s="1"/>
  <c r="S630" i="1" s="1"/>
  <c r="Y633" i="1"/>
  <c r="Y632" i="1" s="1"/>
  <c r="Y631" i="1" s="1"/>
  <c r="Y630" i="1" s="1"/>
  <c r="S806" i="1"/>
  <c r="S805" i="1" s="1"/>
  <c r="S804" i="1" s="1"/>
  <c r="Y807" i="1"/>
  <c r="Y806" i="1" s="1"/>
  <c r="Y805" i="1" s="1"/>
  <c r="Y804" i="1" s="1"/>
  <c r="M829" i="1"/>
  <c r="M828" i="1" s="1"/>
  <c r="M803" i="1"/>
  <c r="M802" i="1" s="1"/>
  <c r="M624" i="1"/>
  <c r="M623" i="1" s="1"/>
  <c r="M402" i="1"/>
  <c r="M401" i="1" s="1"/>
  <c r="M400" i="1" s="1"/>
  <c r="S403" i="1"/>
  <c r="S1107" i="1"/>
  <c r="M1106" i="1"/>
  <c r="M1105" i="1" s="1"/>
  <c r="M1104" i="1" s="1"/>
  <c r="M1103" i="1" s="1"/>
  <c r="M1102" i="1" s="1"/>
  <c r="S1196" i="1"/>
  <c r="M1195" i="1"/>
  <c r="M1194" i="1" s="1"/>
  <c r="M1193" i="1" s="1"/>
  <c r="M1192" i="1" s="1"/>
  <c r="M1177" i="1" s="1"/>
  <c r="S346" i="1"/>
  <c r="M345" i="1"/>
  <c r="M344" i="1" s="1"/>
  <c r="M343" i="1" s="1"/>
  <c r="M338" i="1" s="1"/>
  <c r="M337" i="1" s="1"/>
  <c r="M336" i="1" s="1"/>
  <c r="S388" i="1"/>
  <c r="M387" i="1"/>
  <c r="M384" i="1" s="1"/>
  <c r="S1090" i="1"/>
  <c r="M1089" i="1"/>
  <c r="M1088" i="1" s="1"/>
  <c r="M1087" i="1" s="1"/>
  <c r="M1086" i="1" s="1"/>
  <c r="M1080" i="1" s="1"/>
  <c r="S1271" i="1"/>
  <c r="M1270" i="1"/>
  <c r="M1269" i="1" s="1"/>
  <c r="M1268" i="1" s="1"/>
  <c r="M1267" i="1" s="1"/>
  <c r="M1266" i="1" s="1"/>
  <c r="S1052" i="1"/>
  <c r="M1051" i="1"/>
  <c r="M1050" i="1" s="1"/>
  <c r="M1049" i="1" s="1"/>
  <c r="M1048" i="1" s="1"/>
  <c r="M1047" i="1" s="1"/>
  <c r="S1144" i="1"/>
  <c r="M1143" i="1"/>
  <c r="M1142" i="1" s="1"/>
  <c r="M1141" i="1" s="1"/>
  <c r="M1140" i="1" s="1"/>
  <c r="S1233" i="1"/>
  <c r="M1232" i="1"/>
  <c r="M1231" i="1" s="1"/>
  <c r="M1230" i="1" s="1"/>
  <c r="M1229" i="1" s="1"/>
  <c r="M1228" i="1" s="1"/>
  <c r="M406" i="1"/>
  <c r="M405" i="1" s="1"/>
  <c r="M404" i="1" s="1"/>
  <c r="M399" i="1" s="1"/>
  <c r="S407" i="1"/>
  <c r="S1129" i="1"/>
  <c r="M1128" i="1"/>
  <c r="M1127" i="1" s="1"/>
  <c r="M1126" i="1" s="1"/>
  <c r="M1125" i="1" s="1"/>
  <c r="S1224" i="1"/>
  <c r="M1223" i="1"/>
  <c r="M1222" i="1" s="1"/>
  <c r="M1221" i="1" s="1"/>
  <c r="M1220" i="1" s="1"/>
  <c r="M1219" i="1" s="1"/>
  <c r="S1282" i="1"/>
  <c r="M1281" i="1"/>
  <c r="M847" i="1"/>
  <c r="M846" i="1" s="1"/>
  <c r="M754" i="1"/>
  <c r="M753" i="1" s="1"/>
  <c r="S229" i="1"/>
  <c r="S228" i="1" s="1"/>
  <c r="S179" i="1" s="1"/>
  <c r="S1284" i="1"/>
  <c r="M1283" i="1"/>
  <c r="G994" i="1"/>
  <c r="M994" i="1" s="1"/>
  <c r="G946" i="1"/>
  <c r="M946" i="1" s="1"/>
  <c r="G619" i="1"/>
  <c r="M619" i="1" s="1"/>
  <c r="Y846" i="1" l="1"/>
  <c r="Y754" i="1"/>
  <c r="Y753" i="1" s="1"/>
  <c r="S1283" i="1"/>
  <c r="S1280" i="1" s="1"/>
  <c r="S1279" i="1" s="1"/>
  <c r="S1278" i="1" s="1"/>
  <c r="S1277" i="1" s="1"/>
  <c r="S1226" i="1" s="1"/>
  <c r="Y1284" i="1"/>
  <c r="Y1283" i="1" s="1"/>
  <c r="S1223" i="1"/>
  <c r="S1222" i="1" s="1"/>
  <c r="S1221" i="1" s="1"/>
  <c r="S1220" i="1" s="1"/>
  <c r="S1219" i="1" s="1"/>
  <c r="Y1224" i="1"/>
  <c r="Y1223" i="1" s="1"/>
  <c r="Y1222" i="1" s="1"/>
  <c r="Y1221" i="1" s="1"/>
  <c r="Y1220" i="1" s="1"/>
  <c r="Y1219" i="1" s="1"/>
  <c r="S1143" i="1"/>
  <c r="S1142" i="1" s="1"/>
  <c r="S1141" i="1" s="1"/>
  <c r="S1140" i="1" s="1"/>
  <c r="S1124" i="1" s="1"/>
  <c r="Y1144" i="1"/>
  <c r="Y1143" i="1" s="1"/>
  <c r="Y1142" i="1" s="1"/>
  <c r="Y1141" i="1" s="1"/>
  <c r="Y1140" i="1" s="1"/>
  <c r="S1270" i="1"/>
  <c r="S1269" i="1" s="1"/>
  <c r="S1268" i="1" s="1"/>
  <c r="S1267" i="1" s="1"/>
  <c r="S1266" i="1" s="1"/>
  <c r="Y1271" i="1"/>
  <c r="Y1270" i="1" s="1"/>
  <c r="Y1269" i="1" s="1"/>
  <c r="Y1268" i="1" s="1"/>
  <c r="Y1267" i="1" s="1"/>
  <c r="Y1266" i="1" s="1"/>
  <c r="S387" i="1"/>
  <c r="S384" i="1" s="1"/>
  <c r="Y388" i="1"/>
  <c r="Y387" i="1" s="1"/>
  <c r="Y384" i="1" s="1"/>
  <c r="S1195" i="1"/>
  <c r="S1194" i="1" s="1"/>
  <c r="S1193" i="1" s="1"/>
  <c r="S1192" i="1" s="1"/>
  <c r="S1177" i="1" s="1"/>
  <c r="Y1196" i="1"/>
  <c r="Y1195" i="1" s="1"/>
  <c r="Y1194" i="1" s="1"/>
  <c r="Y1193" i="1" s="1"/>
  <c r="Y1192" i="1" s="1"/>
  <c r="Y1177" i="1" s="1"/>
  <c r="S702" i="1"/>
  <c r="S701" i="1" s="1"/>
  <c r="S402" i="1"/>
  <c r="S401" i="1" s="1"/>
  <c r="S400" i="1" s="1"/>
  <c r="Y403" i="1"/>
  <c r="Y402" i="1" s="1"/>
  <c r="Y401" i="1" s="1"/>
  <c r="Y400" i="1" s="1"/>
  <c r="Y229" i="1"/>
  <c r="Y228" i="1" s="1"/>
  <c r="Y179" i="1" s="1"/>
  <c r="Y702" i="1"/>
  <c r="Y701" i="1" s="1"/>
  <c r="S406" i="1"/>
  <c r="S405" i="1" s="1"/>
  <c r="S404" i="1" s="1"/>
  <c r="Y407" i="1"/>
  <c r="Y406" i="1" s="1"/>
  <c r="Y405" i="1" s="1"/>
  <c r="Y404" i="1" s="1"/>
  <c r="S1281" i="1"/>
  <c r="Y1282" i="1"/>
  <c r="Y1281" i="1" s="1"/>
  <c r="Y1280" i="1" s="1"/>
  <c r="Y1279" i="1" s="1"/>
  <c r="Y1278" i="1" s="1"/>
  <c r="Y1277" i="1" s="1"/>
  <c r="S1128" i="1"/>
  <c r="S1127" i="1" s="1"/>
  <c r="S1126" i="1" s="1"/>
  <c r="S1125" i="1" s="1"/>
  <c r="Y1129" i="1"/>
  <c r="Y1128" i="1" s="1"/>
  <c r="Y1127" i="1" s="1"/>
  <c r="Y1126" i="1" s="1"/>
  <c r="Y1125" i="1" s="1"/>
  <c r="Y1124" i="1" s="1"/>
  <c r="S1232" i="1"/>
  <c r="S1231" i="1" s="1"/>
  <c r="S1230" i="1" s="1"/>
  <c r="S1229" i="1" s="1"/>
  <c r="S1228" i="1" s="1"/>
  <c r="Y1233" i="1"/>
  <c r="Y1232" i="1" s="1"/>
  <c r="Y1231" i="1" s="1"/>
  <c r="Y1230" i="1" s="1"/>
  <c r="Y1229" i="1" s="1"/>
  <c r="Y1228" i="1" s="1"/>
  <c r="Y1226" i="1" s="1"/>
  <c r="S1051" i="1"/>
  <c r="S1050" i="1" s="1"/>
  <c r="S1049" i="1" s="1"/>
  <c r="S1048" i="1" s="1"/>
  <c r="S1047" i="1" s="1"/>
  <c r="Y1052" i="1"/>
  <c r="Y1051" i="1" s="1"/>
  <c r="Y1050" i="1" s="1"/>
  <c r="Y1049" i="1" s="1"/>
  <c r="Y1048" i="1" s="1"/>
  <c r="Y1047" i="1" s="1"/>
  <c r="S1089" i="1"/>
  <c r="S1088" i="1" s="1"/>
  <c r="S1087" i="1" s="1"/>
  <c r="S1086" i="1" s="1"/>
  <c r="S1080" i="1" s="1"/>
  <c r="Y1090" i="1"/>
  <c r="Y1089" i="1" s="1"/>
  <c r="Y1088" i="1" s="1"/>
  <c r="Y1087" i="1" s="1"/>
  <c r="Y1086" i="1" s="1"/>
  <c r="Y1080" i="1" s="1"/>
  <c r="S345" i="1"/>
  <c r="S344" i="1" s="1"/>
  <c r="S343" i="1" s="1"/>
  <c r="S338" i="1" s="1"/>
  <c r="S337" i="1" s="1"/>
  <c r="S336" i="1" s="1"/>
  <c r="Y346" i="1"/>
  <c r="Y345" i="1" s="1"/>
  <c r="Y344" i="1" s="1"/>
  <c r="Y343" i="1" s="1"/>
  <c r="Y338" i="1" s="1"/>
  <c r="Y337" i="1" s="1"/>
  <c r="Y336" i="1" s="1"/>
  <c r="S1106" i="1"/>
  <c r="S1105" i="1" s="1"/>
  <c r="S1104" i="1" s="1"/>
  <c r="S1103" i="1" s="1"/>
  <c r="S1102" i="1" s="1"/>
  <c r="Y1107" i="1"/>
  <c r="Y1106" i="1" s="1"/>
  <c r="Y1105" i="1" s="1"/>
  <c r="Y1104" i="1" s="1"/>
  <c r="Y1103" i="1" s="1"/>
  <c r="Y1102" i="1" s="1"/>
  <c r="S659" i="1"/>
  <c r="S658" i="1" s="1"/>
  <c r="Y659" i="1"/>
  <c r="Y658" i="1" s="1"/>
  <c r="Y624" i="1"/>
  <c r="Y623" i="1" s="1"/>
  <c r="Y803" i="1"/>
  <c r="Y802" i="1" s="1"/>
  <c r="M800" i="1"/>
  <c r="M621" i="1"/>
  <c r="S800" i="1"/>
  <c r="S946" i="1"/>
  <c r="M945" i="1"/>
  <c r="M944" i="1" s="1"/>
  <c r="M943" i="1" s="1"/>
  <c r="S619" i="1"/>
  <c r="M618" i="1"/>
  <c r="M617" i="1" s="1"/>
  <c r="M616" i="1" s="1"/>
  <c r="M615" i="1" s="1"/>
  <c r="M614" i="1" s="1"/>
  <c r="M1280" i="1"/>
  <c r="M1279" i="1" s="1"/>
  <c r="M1278" i="1" s="1"/>
  <c r="M1277" i="1" s="1"/>
  <c r="M1226" i="1" s="1"/>
  <c r="M1124" i="1"/>
  <c r="M1029" i="1" s="1"/>
  <c r="S621" i="1"/>
  <c r="S399" i="1"/>
  <c r="S994" i="1"/>
  <c r="M993" i="1"/>
  <c r="M992" i="1" s="1"/>
  <c r="M991" i="1" s="1"/>
  <c r="M990" i="1" s="1"/>
  <c r="M989" i="1" s="1"/>
  <c r="G561" i="1"/>
  <c r="G547" i="1"/>
  <c r="M547" i="1" s="1"/>
  <c r="S547" i="1" s="1"/>
  <c r="Y547" i="1" s="1"/>
  <c r="G546" i="1"/>
  <c r="M546" i="1" s="1"/>
  <c r="G543" i="1"/>
  <c r="M543" i="1" s="1"/>
  <c r="S543" i="1" s="1"/>
  <c r="Y543" i="1" s="1"/>
  <c r="G542" i="1"/>
  <c r="M542" i="1" s="1"/>
  <c r="G539" i="1"/>
  <c r="M539" i="1" s="1"/>
  <c r="G536" i="1"/>
  <c r="M536" i="1" s="1"/>
  <c r="S536" i="1" s="1"/>
  <c r="Y536" i="1" s="1"/>
  <c r="G535" i="1"/>
  <c r="M535" i="1" s="1"/>
  <c r="G532" i="1"/>
  <c r="M532" i="1" s="1"/>
  <c r="G494" i="1"/>
  <c r="M494" i="1" s="1"/>
  <c r="G490" i="1"/>
  <c r="M490" i="1" s="1"/>
  <c r="G1500" i="1"/>
  <c r="M1500" i="1" s="1"/>
  <c r="G1437" i="1"/>
  <c r="M1437" i="1" s="1"/>
  <c r="G1435" i="1"/>
  <c r="M1435" i="1" s="1"/>
  <c r="G1433" i="1"/>
  <c r="M1433" i="1" s="1"/>
  <c r="G1426" i="1"/>
  <c r="M1426" i="1" s="1"/>
  <c r="G1418" i="1"/>
  <c r="M1418" i="1" s="1"/>
  <c r="G1408" i="1"/>
  <c r="M1408" i="1" s="1"/>
  <c r="G1385" i="1"/>
  <c r="M1385" i="1" s="1"/>
  <c r="G1018" i="1"/>
  <c r="M1018" i="1" s="1"/>
  <c r="G952" i="1"/>
  <c r="M952" i="1" s="1"/>
  <c r="G173" i="1"/>
  <c r="M173" i="1" s="1"/>
  <c r="G60" i="1"/>
  <c r="M60" i="1" s="1"/>
  <c r="G58" i="1"/>
  <c r="M58" i="1" s="1"/>
  <c r="G40" i="1"/>
  <c r="M40" i="1" s="1"/>
  <c r="G33" i="1"/>
  <c r="M33" i="1" s="1"/>
  <c r="G32" i="1"/>
  <c r="G28" i="1"/>
  <c r="M28" i="1" s="1"/>
  <c r="G26" i="1"/>
  <c r="M26" i="1" s="1"/>
  <c r="G23" i="1"/>
  <c r="M23" i="1" s="1"/>
  <c r="G20" i="1"/>
  <c r="M20" i="1" s="1"/>
  <c r="G81" i="1"/>
  <c r="M81" i="1" s="1"/>
  <c r="G74" i="1"/>
  <c r="M74" i="1" s="1"/>
  <c r="G464" i="1"/>
  <c r="M464" i="1" s="1"/>
  <c r="G460" i="1"/>
  <c r="M460" i="1" s="1"/>
  <c r="G452" i="1"/>
  <c r="Y621" i="1" l="1"/>
  <c r="Y800" i="1"/>
  <c r="S1029" i="1"/>
  <c r="Y399" i="1"/>
  <c r="S618" i="1"/>
  <c r="S617" i="1" s="1"/>
  <c r="S616" i="1" s="1"/>
  <c r="S615" i="1" s="1"/>
  <c r="S614" i="1" s="1"/>
  <c r="Y619" i="1"/>
  <c r="Y618" i="1" s="1"/>
  <c r="Y617" i="1" s="1"/>
  <c r="Y616" i="1" s="1"/>
  <c r="Y615" i="1" s="1"/>
  <c r="Y614" i="1" s="1"/>
  <c r="S993" i="1"/>
  <c r="S992" i="1" s="1"/>
  <c r="S991" i="1" s="1"/>
  <c r="S990" i="1" s="1"/>
  <c r="S989" i="1" s="1"/>
  <c r="Y994" i="1"/>
  <c r="Y993" i="1" s="1"/>
  <c r="Y992" i="1" s="1"/>
  <c r="Y991" i="1" s="1"/>
  <c r="Y990" i="1" s="1"/>
  <c r="Y989" i="1" s="1"/>
  <c r="S945" i="1"/>
  <c r="S944" i="1" s="1"/>
  <c r="S943" i="1" s="1"/>
  <c r="Y946" i="1"/>
  <c r="Y945" i="1" s="1"/>
  <c r="Y944" i="1" s="1"/>
  <c r="Y943" i="1" s="1"/>
  <c r="Y1029" i="1"/>
  <c r="S23" i="1"/>
  <c r="M22" i="1"/>
  <c r="M21" i="1" s="1"/>
  <c r="S173" i="1"/>
  <c r="Y173" i="1" s="1"/>
  <c r="M172" i="1"/>
  <c r="M171" i="1"/>
  <c r="M170" i="1" s="1"/>
  <c r="M169" i="1" s="1"/>
  <c r="S494" i="1"/>
  <c r="M493" i="1"/>
  <c r="M492" i="1" s="1"/>
  <c r="M491" i="1" s="1"/>
  <c r="M27" i="1"/>
  <c r="S28" i="1"/>
  <c r="S1018" i="1"/>
  <c r="M1017" i="1"/>
  <c r="M1016" i="1" s="1"/>
  <c r="M1015" i="1" s="1"/>
  <c r="M1014" i="1" s="1"/>
  <c r="M1013" i="1" s="1"/>
  <c r="S1426" i="1"/>
  <c r="M1425" i="1"/>
  <c r="M1424" i="1" s="1"/>
  <c r="S1500" i="1"/>
  <c r="M1499" i="1"/>
  <c r="M1498" i="1" s="1"/>
  <c r="M1497" i="1" s="1"/>
  <c r="M1496" i="1" s="1"/>
  <c r="M1495" i="1" s="1"/>
  <c r="S535" i="1"/>
  <c r="M534" i="1"/>
  <c r="M533" i="1" s="1"/>
  <c r="S464" i="1"/>
  <c r="M463" i="1"/>
  <c r="M462" i="1" s="1"/>
  <c r="M461" i="1" s="1"/>
  <c r="S1408" i="1"/>
  <c r="M1407" i="1"/>
  <c r="M1406" i="1" s="1"/>
  <c r="M1405" i="1" s="1"/>
  <c r="M1404" i="1" s="1"/>
  <c r="S539" i="1"/>
  <c r="M538" i="1"/>
  <c r="M537" i="1" s="1"/>
  <c r="S81" i="1"/>
  <c r="M80" i="1"/>
  <c r="M79" i="1" s="1"/>
  <c r="M78" i="1" s="1"/>
  <c r="M77" i="1" s="1"/>
  <c r="M76" i="1" s="1"/>
  <c r="M57" i="1"/>
  <c r="S58" i="1"/>
  <c r="S74" i="1"/>
  <c r="M73" i="1"/>
  <c r="M72" i="1" s="1"/>
  <c r="M71" i="1" s="1"/>
  <c r="M70" i="1" s="1"/>
  <c r="M69" i="1" s="1"/>
  <c r="S26" i="1"/>
  <c r="M25" i="1"/>
  <c r="M39" i="1"/>
  <c r="M38" i="1" s="1"/>
  <c r="M37" i="1" s="1"/>
  <c r="M36" i="1" s="1"/>
  <c r="M35" i="1" s="1"/>
  <c r="S40" i="1"/>
  <c r="S952" i="1"/>
  <c r="M951" i="1"/>
  <c r="M948" i="1" s="1"/>
  <c r="M947" i="1" s="1"/>
  <c r="M942" i="1" s="1"/>
  <c r="M941" i="1" s="1"/>
  <c r="M939" i="1" s="1"/>
  <c r="S1418" i="1"/>
  <c r="M1417" i="1"/>
  <c r="M1416" i="1" s="1"/>
  <c r="M1415" i="1" s="1"/>
  <c r="S1437" i="1"/>
  <c r="M1436" i="1"/>
  <c r="S532" i="1"/>
  <c r="M531" i="1"/>
  <c r="M530" i="1" s="1"/>
  <c r="S542" i="1"/>
  <c r="M541" i="1"/>
  <c r="M540" i="1" s="1"/>
  <c r="G560" i="1"/>
  <c r="M561" i="1"/>
  <c r="S33" i="1"/>
  <c r="M31" i="1"/>
  <c r="S1435" i="1"/>
  <c r="M1434" i="1"/>
  <c r="M459" i="1"/>
  <c r="M458" i="1" s="1"/>
  <c r="M457" i="1" s="1"/>
  <c r="S460" i="1"/>
  <c r="M19" i="1"/>
  <c r="M18" i="1" s="1"/>
  <c r="S20" i="1"/>
  <c r="M59" i="1"/>
  <c r="M56" i="1" s="1"/>
  <c r="M55" i="1" s="1"/>
  <c r="M54" i="1" s="1"/>
  <c r="M47" i="1" s="1"/>
  <c r="S60" i="1"/>
  <c r="S1385" i="1"/>
  <c r="M1384" i="1"/>
  <c r="M1383" i="1" s="1"/>
  <c r="M1382" i="1" s="1"/>
  <c r="M1381" i="1" s="1"/>
  <c r="M1380" i="1" s="1"/>
  <c r="S1433" i="1"/>
  <c r="M1432" i="1"/>
  <c r="S490" i="1"/>
  <c r="M489" i="1"/>
  <c r="M488" i="1" s="1"/>
  <c r="M487" i="1" s="1"/>
  <c r="S546" i="1"/>
  <c r="M545" i="1"/>
  <c r="M544" i="1" s="1"/>
  <c r="G1535" i="1"/>
  <c r="G1534" i="1" s="1"/>
  <c r="G1509" i="1"/>
  <c r="M1509" i="1" s="1"/>
  <c r="G1511" i="1"/>
  <c r="M1511" i="1" s="1"/>
  <c r="G325" i="1"/>
  <c r="M325" i="1" s="1"/>
  <c r="G305" i="1"/>
  <c r="M305" i="1" s="1"/>
  <c r="G268" i="1"/>
  <c r="M268" i="1" s="1"/>
  <c r="G142" i="1"/>
  <c r="M142" i="1" s="1"/>
  <c r="S19" i="1" l="1"/>
  <c r="S18" i="1" s="1"/>
  <c r="Y20" i="1"/>
  <c r="Y19" i="1" s="1"/>
  <c r="Y18" i="1" s="1"/>
  <c r="S39" i="1"/>
  <c r="S38" i="1" s="1"/>
  <c r="S37" i="1" s="1"/>
  <c r="S36" i="1" s="1"/>
  <c r="S35" i="1" s="1"/>
  <c r="Y40" i="1"/>
  <c r="Y39" i="1" s="1"/>
  <c r="Y38" i="1" s="1"/>
  <c r="Y37" i="1" s="1"/>
  <c r="Y36" i="1" s="1"/>
  <c r="Y35" i="1" s="1"/>
  <c r="S27" i="1"/>
  <c r="S24" i="1" s="1"/>
  <c r="S17" i="1" s="1"/>
  <c r="S16" i="1" s="1"/>
  <c r="S15" i="1" s="1"/>
  <c r="Y28" i="1"/>
  <c r="Y27" i="1" s="1"/>
  <c r="S22" i="1"/>
  <c r="S21" i="1" s="1"/>
  <c r="Y23" i="1"/>
  <c r="Y22" i="1" s="1"/>
  <c r="Y21" i="1" s="1"/>
  <c r="S545" i="1"/>
  <c r="S544" i="1" s="1"/>
  <c r="Y546" i="1"/>
  <c r="Y545" i="1" s="1"/>
  <c r="Y544" i="1" s="1"/>
  <c r="S31" i="1"/>
  <c r="Y33" i="1"/>
  <c r="Y31" i="1" s="1"/>
  <c r="S541" i="1"/>
  <c r="S540" i="1" s="1"/>
  <c r="Y542" i="1"/>
  <c r="Y541" i="1" s="1"/>
  <c r="Y540" i="1" s="1"/>
  <c r="S1436" i="1"/>
  <c r="Y1437" i="1"/>
  <c r="Y1436" i="1" s="1"/>
  <c r="S951" i="1"/>
  <c r="S948" i="1" s="1"/>
  <c r="S947" i="1" s="1"/>
  <c r="S942" i="1" s="1"/>
  <c r="Y952" i="1"/>
  <c r="Y951" i="1" s="1"/>
  <c r="Y948" i="1" s="1"/>
  <c r="Y947" i="1" s="1"/>
  <c r="Y942" i="1" s="1"/>
  <c r="Y941" i="1" s="1"/>
  <c r="S25" i="1"/>
  <c r="Y26" i="1"/>
  <c r="Y25" i="1" s="1"/>
  <c r="S538" i="1"/>
  <c r="S537" i="1" s="1"/>
  <c r="Y539" i="1"/>
  <c r="Y538" i="1" s="1"/>
  <c r="Y537" i="1" s="1"/>
  <c r="S463" i="1"/>
  <c r="S462" i="1" s="1"/>
  <c r="S461" i="1" s="1"/>
  <c r="Y464" i="1"/>
  <c r="Y463" i="1" s="1"/>
  <c r="Y462" i="1" s="1"/>
  <c r="Y461" i="1" s="1"/>
  <c r="S1499" i="1"/>
  <c r="S1498" i="1" s="1"/>
  <c r="S1497" i="1" s="1"/>
  <c r="S1496" i="1" s="1"/>
  <c r="S1495" i="1" s="1"/>
  <c r="Y1500" i="1"/>
  <c r="Y1499" i="1" s="1"/>
  <c r="Y1498" i="1" s="1"/>
  <c r="Y1497" i="1" s="1"/>
  <c r="Y1496" i="1" s="1"/>
  <c r="Y1495" i="1" s="1"/>
  <c r="S1017" i="1"/>
  <c r="S1016" i="1" s="1"/>
  <c r="S1015" i="1" s="1"/>
  <c r="S1014" i="1" s="1"/>
  <c r="S1013" i="1" s="1"/>
  <c r="Y1018" i="1"/>
  <c r="Y1017" i="1" s="1"/>
  <c r="Y1016" i="1" s="1"/>
  <c r="Y1015" i="1" s="1"/>
  <c r="Y1014" i="1" s="1"/>
  <c r="Y1013" i="1" s="1"/>
  <c r="S493" i="1"/>
  <c r="S492" i="1" s="1"/>
  <c r="S491" i="1" s="1"/>
  <c r="Y494" i="1"/>
  <c r="Y493" i="1" s="1"/>
  <c r="Y492" i="1" s="1"/>
  <c r="Y491" i="1" s="1"/>
  <c r="S59" i="1"/>
  <c r="Y60" i="1"/>
  <c r="Y59" i="1" s="1"/>
  <c r="S57" i="1"/>
  <c r="S56" i="1" s="1"/>
  <c r="S55" i="1" s="1"/>
  <c r="S54" i="1" s="1"/>
  <c r="S47" i="1" s="1"/>
  <c r="Y58" i="1"/>
  <c r="Y57" i="1" s="1"/>
  <c r="Y172" i="1"/>
  <c r="Y171" i="1"/>
  <c r="Y170" i="1" s="1"/>
  <c r="Y169" i="1" s="1"/>
  <c r="S1432" i="1"/>
  <c r="Y1433" i="1"/>
  <c r="Y1432" i="1" s="1"/>
  <c r="S459" i="1"/>
  <c r="S458" i="1" s="1"/>
  <c r="S457" i="1" s="1"/>
  <c r="Y460" i="1"/>
  <c r="Y459" i="1" s="1"/>
  <c r="Y458" i="1" s="1"/>
  <c r="Y457" i="1" s="1"/>
  <c r="Y456" i="1" s="1"/>
  <c r="Y455" i="1" s="1"/>
  <c r="Y434" i="1" s="1"/>
  <c r="S489" i="1"/>
  <c r="S488" i="1" s="1"/>
  <c r="S487" i="1" s="1"/>
  <c r="Y490" i="1"/>
  <c r="Y489" i="1" s="1"/>
  <c r="Y488" i="1" s="1"/>
  <c r="Y487" i="1" s="1"/>
  <c r="Y486" i="1" s="1"/>
  <c r="Y485" i="1" s="1"/>
  <c r="S1384" i="1"/>
  <c r="S1383" i="1" s="1"/>
  <c r="S1382" i="1" s="1"/>
  <c r="S1381" i="1" s="1"/>
  <c r="S1380" i="1" s="1"/>
  <c r="Y1385" i="1"/>
  <c r="Y1384" i="1" s="1"/>
  <c r="Y1383" i="1" s="1"/>
  <c r="Y1382" i="1" s="1"/>
  <c r="Y1381" i="1" s="1"/>
  <c r="Y1380" i="1" s="1"/>
  <c r="S1434" i="1"/>
  <c r="Y1435" i="1"/>
  <c r="Y1434" i="1" s="1"/>
  <c r="S531" i="1"/>
  <c r="S530" i="1" s="1"/>
  <c r="Y532" i="1"/>
  <c r="Y531" i="1" s="1"/>
  <c r="Y530" i="1" s="1"/>
  <c r="S1417" i="1"/>
  <c r="S1416" i="1" s="1"/>
  <c r="S1415" i="1" s="1"/>
  <c r="Y1418" i="1"/>
  <c r="Y1417" i="1" s="1"/>
  <c r="Y1416" i="1" s="1"/>
  <c r="Y1415" i="1" s="1"/>
  <c r="S73" i="1"/>
  <c r="S72" i="1" s="1"/>
  <c r="S71" i="1" s="1"/>
  <c r="S70" i="1" s="1"/>
  <c r="S69" i="1" s="1"/>
  <c r="Y74" i="1"/>
  <c r="Y73" i="1" s="1"/>
  <c r="Y72" i="1" s="1"/>
  <c r="Y71" i="1" s="1"/>
  <c r="Y70" i="1" s="1"/>
  <c r="Y69" i="1" s="1"/>
  <c r="S80" i="1"/>
  <c r="S79" i="1" s="1"/>
  <c r="S78" i="1" s="1"/>
  <c r="S77" i="1" s="1"/>
  <c r="S76" i="1" s="1"/>
  <c r="Y81" i="1"/>
  <c r="Y80" i="1" s="1"/>
  <c r="Y79" i="1" s="1"/>
  <c r="Y78" i="1" s="1"/>
  <c r="S1407" i="1"/>
  <c r="S1406" i="1" s="1"/>
  <c r="S1405" i="1" s="1"/>
  <c r="S1404" i="1" s="1"/>
  <c r="Y1408" i="1"/>
  <c r="Y1407" i="1" s="1"/>
  <c r="Y1406" i="1" s="1"/>
  <c r="Y1405" i="1" s="1"/>
  <c r="Y1404" i="1" s="1"/>
  <c r="S534" i="1"/>
  <c r="S533" i="1" s="1"/>
  <c r="Y535" i="1"/>
  <c r="Y534" i="1" s="1"/>
  <c r="Y533" i="1" s="1"/>
  <c r="S1425" i="1"/>
  <c r="S1424" i="1" s="1"/>
  <c r="Y1426" i="1"/>
  <c r="Y1425" i="1" s="1"/>
  <c r="Y1424" i="1" s="1"/>
  <c r="S486" i="1"/>
  <c r="S485" i="1" s="1"/>
  <c r="S456" i="1"/>
  <c r="S455" i="1" s="1"/>
  <c r="S434" i="1" s="1"/>
  <c r="M486" i="1"/>
  <c r="M485" i="1" s="1"/>
  <c r="M456" i="1"/>
  <c r="M455" i="1" s="1"/>
  <c r="M434" i="1" s="1"/>
  <c r="S941" i="1"/>
  <c r="S939" i="1" s="1"/>
  <c r="M24" i="1"/>
  <c r="M17" i="1" s="1"/>
  <c r="M16" i="1" s="1"/>
  <c r="M15" i="1" s="1"/>
  <c r="M13" i="1" s="1"/>
  <c r="S1509" i="1"/>
  <c r="M1508" i="1"/>
  <c r="S142" i="1"/>
  <c r="M141" i="1"/>
  <c r="M140" i="1" s="1"/>
  <c r="M1431" i="1"/>
  <c r="M1423" i="1" s="1"/>
  <c r="M1414" i="1" s="1"/>
  <c r="M1403" i="1" s="1"/>
  <c r="M1378" i="1" s="1"/>
  <c r="S67" i="1"/>
  <c r="M529" i="1"/>
  <c r="S561" i="1"/>
  <c r="M560" i="1"/>
  <c r="M559" i="1" s="1"/>
  <c r="M548" i="1" s="1"/>
  <c r="M67" i="1"/>
  <c r="S268" i="1"/>
  <c r="M267" i="1"/>
  <c r="S1511" i="1"/>
  <c r="M1510" i="1"/>
  <c r="S325" i="1"/>
  <c r="M324" i="1"/>
  <c r="M323" i="1" s="1"/>
  <c r="M322" i="1" s="1"/>
  <c r="M321" i="1" s="1"/>
  <c r="M320" i="1" s="1"/>
  <c r="S305" i="1"/>
  <c r="M304" i="1"/>
  <c r="M303" i="1" s="1"/>
  <c r="M302" i="1" s="1"/>
  <c r="M293" i="1" s="1"/>
  <c r="M282" i="1" s="1"/>
  <c r="S172" i="1"/>
  <c r="S171" i="1"/>
  <c r="S170" i="1" s="1"/>
  <c r="S169" i="1" s="1"/>
  <c r="S529" i="1"/>
  <c r="G541" i="1"/>
  <c r="S13" i="1" l="1"/>
  <c r="Y939" i="1"/>
  <c r="Y77" i="1"/>
  <c r="Y76" i="1" s="1"/>
  <c r="Y67" i="1" s="1"/>
  <c r="Y56" i="1"/>
  <c r="Y55" i="1" s="1"/>
  <c r="Y54" i="1" s="1"/>
  <c r="Y47" i="1" s="1"/>
  <c r="S560" i="1"/>
  <c r="S559" i="1" s="1"/>
  <c r="S548" i="1" s="1"/>
  <c r="S528" i="1" s="1"/>
  <c r="S527" i="1" s="1"/>
  <c r="S483" i="1" s="1"/>
  <c r="Y561" i="1"/>
  <c r="Y560" i="1" s="1"/>
  <c r="Y559" i="1" s="1"/>
  <c r="Y548" i="1" s="1"/>
  <c r="S304" i="1"/>
  <c r="S303" i="1" s="1"/>
  <c r="S302" i="1" s="1"/>
  <c r="S293" i="1" s="1"/>
  <c r="S282" i="1" s="1"/>
  <c r="Y305" i="1"/>
  <c r="Y304" i="1" s="1"/>
  <c r="Y303" i="1" s="1"/>
  <c r="Y302" i="1" s="1"/>
  <c r="S1510" i="1"/>
  <c r="Y1511" i="1"/>
  <c r="Y1510" i="1" s="1"/>
  <c r="S141" i="1"/>
  <c r="S140" i="1" s="1"/>
  <c r="S139" i="1" s="1"/>
  <c r="Y142" i="1"/>
  <c r="Y141" i="1" s="1"/>
  <c r="Y140" i="1" s="1"/>
  <c r="S1431" i="1"/>
  <c r="S1423" i="1" s="1"/>
  <c r="S1414" i="1" s="1"/>
  <c r="S1403" i="1" s="1"/>
  <c r="S1378" i="1" s="1"/>
  <c r="Y529" i="1"/>
  <c r="Y528" i="1" s="1"/>
  <c r="Y1431" i="1"/>
  <c r="Y1423" i="1" s="1"/>
  <c r="Y1414" i="1" s="1"/>
  <c r="Y1403" i="1" s="1"/>
  <c r="Y1378" i="1" s="1"/>
  <c r="S324" i="1"/>
  <c r="S323" i="1" s="1"/>
  <c r="S322" i="1" s="1"/>
  <c r="S321" i="1" s="1"/>
  <c r="S320" i="1" s="1"/>
  <c r="Y325" i="1"/>
  <c r="Y324" i="1" s="1"/>
  <c r="Y323" i="1" s="1"/>
  <c r="Y322" i="1" s="1"/>
  <c r="Y321" i="1" s="1"/>
  <c r="Y320" i="1" s="1"/>
  <c r="S267" i="1"/>
  <c r="Y268" i="1"/>
  <c r="Y267" i="1" s="1"/>
  <c r="S1508" i="1"/>
  <c r="S1507" i="1" s="1"/>
  <c r="S1506" i="1" s="1"/>
  <c r="S1505" i="1" s="1"/>
  <c r="S1504" i="1" s="1"/>
  <c r="S1502" i="1" s="1"/>
  <c r="Y1509" i="1"/>
  <c r="Y1508" i="1" s="1"/>
  <c r="Y1507" i="1" s="1"/>
  <c r="Y1506" i="1" s="1"/>
  <c r="Y1505" i="1" s="1"/>
  <c r="Y1504" i="1" s="1"/>
  <c r="Y1502" i="1" s="1"/>
  <c r="Y24" i="1"/>
  <c r="Y17" i="1" s="1"/>
  <c r="Y16" i="1" s="1"/>
  <c r="Y15" i="1" s="1"/>
  <c r="Y13" i="1" s="1"/>
  <c r="M528" i="1"/>
  <c r="M527" i="1" s="1"/>
  <c r="M483" i="1" s="1"/>
  <c r="M138" i="1"/>
  <c r="M137" i="1" s="1"/>
  <c r="M135" i="1" s="1"/>
  <c r="M139" i="1"/>
  <c r="M1507" i="1"/>
  <c r="M1506" i="1" s="1"/>
  <c r="M1505" i="1" s="1"/>
  <c r="M1504" i="1" s="1"/>
  <c r="M1502" i="1" s="1"/>
  <c r="G1181" i="1"/>
  <c r="G1180" i="1" s="1"/>
  <c r="G1179" i="1" s="1"/>
  <c r="G1178" i="1" s="1"/>
  <c r="G1061" i="1"/>
  <c r="G1060" i="1" s="1"/>
  <c r="S138" i="1" l="1"/>
  <c r="S137" i="1" s="1"/>
  <c r="S135" i="1" s="1"/>
  <c r="Y527" i="1"/>
  <c r="Y483" i="1" s="1"/>
  <c r="Y293" i="1"/>
  <c r="Y282" i="1" s="1"/>
  <c r="Y138" i="1"/>
  <c r="Y137" i="1" s="1"/>
  <c r="Y135" i="1" s="1"/>
  <c r="Y139" i="1"/>
  <c r="G1055" i="1"/>
  <c r="G1054" i="1" s="1"/>
  <c r="G1053" i="1" s="1"/>
  <c r="G1005" i="1" l="1"/>
  <c r="G1003" i="1" s="1"/>
  <c r="G1002" i="1" s="1"/>
  <c r="G1004" i="1" l="1"/>
  <c r="G387" i="1"/>
  <c r="G270" i="1" l="1"/>
  <c r="M270" i="1" s="1"/>
  <c r="S270" i="1" l="1"/>
  <c r="M269" i="1"/>
  <c r="M266" i="1" s="1"/>
  <c r="M265" i="1" s="1"/>
  <c r="M264" i="1" s="1"/>
  <c r="M263" i="1" s="1"/>
  <c r="M261" i="1" s="1"/>
  <c r="G31" i="1"/>
  <c r="S269" i="1" l="1"/>
  <c r="S266" i="1" s="1"/>
  <c r="S265" i="1" s="1"/>
  <c r="S264" i="1" s="1"/>
  <c r="S263" i="1" s="1"/>
  <c r="S261" i="1" s="1"/>
  <c r="Y270" i="1"/>
  <c r="Y269" i="1" s="1"/>
  <c r="Y266" i="1" s="1"/>
  <c r="Y265" i="1" s="1"/>
  <c r="Y264" i="1" s="1"/>
  <c r="Y263" i="1" s="1"/>
  <c r="Y261" i="1" s="1"/>
  <c r="G883" i="1"/>
  <c r="G882" i="1" s="1"/>
  <c r="G881" i="1" s="1"/>
  <c r="G886" i="1"/>
  <c r="G885" i="1" s="1"/>
  <c r="G880" i="1" l="1"/>
  <c r="G879" i="1" s="1"/>
  <c r="H687" i="1" l="1"/>
  <c r="H686" i="1" s="1"/>
  <c r="G687" i="1"/>
  <c r="G686" i="1" s="1"/>
  <c r="H502" i="1" l="1"/>
  <c r="H698" i="1"/>
  <c r="H697" i="1" s="1"/>
  <c r="G698" i="1"/>
  <c r="G697" i="1" s="1"/>
  <c r="G1190" i="1"/>
  <c r="G1189" i="1" s="1"/>
  <c r="G1188" i="1" s="1"/>
  <c r="B1400" i="1"/>
  <c r="B1399" i="1"/>
  <c r="B1401" i="1" s="1"/>
  <c r="B127" i="1"/>
  <c r="B126" i="1"/>
  <c r="B128" i="1" s="1"/>
  <c r="G1472" i="1"/>
  <c r="H1470" i="1"/>
  <c r="G1481" i="1"/>
  <c r="G1480" i="1" s="1"/>
  <c r="G1479" i="1" s="1"/>
  <c r="H127" i="1"/>
  <c r="H126" i="1" s="1"/>
  <c r="H125" i="1" s="1"/>
  <c r="H120" i="1" s="1"/>
  <c r="H119" i="1" s="1"/>
  <c r="H118" i="1" s="1"/>
  <c r="H1400" i="1"/>
  <c r="H1399" i="1" s="1"/>
  <c r="G1470" i="1"/>
  <c r="G127" i="1"/>
  <c r="G126" i="1" s="1"/>
  <c r="G125" i="1" s="1"/>
  <c r="G1400" i="1"/>
  <c r="G1399" i="1" s="1"/>
  <c r="H1472" i="1"/>
  <c r="H967" i="1"/>
  <c r="H966" i="1" s="1"/>
  <c r="G967" i="1"/>
  <c r="G966" i="1" s="1"/>
  <c r="B573" i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G850" i="1"/>
  <c r="G849" i="1" s="1"/>
  <c r="G848" i="1" s="1"/>
  <c r="G468" i="1"/>
  <c r="G467" i="1" s="1"/>
  <c r="B395" i="1"/>
  <c r="B397" i="1" s="1"/>
  <c r="B394" i="1"/>
  <c r="B396" i="1" s="1"/>
  <c r="B398" i="1" s="1"/>
  <c r="G695" i="1"/>
  <c r="G694" i="1" s="1"/>
  <c r="G480" i="1"/>
  <c r="G986" i="1"/>
  <c r="G985" i="1" s="1"/>
  <c r="G984" i="1" s="1"/>
  <c r="G983" i="1" s="1"/>
  <c r="B598" i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425" i="1"/>
  <c r="B427" i="1" s="1"/>
  <c r="B429" i="1" s="1"/>
  <c r="B431" i="1" s="1"/>
  <c r="B448" i="1"/>
  <c r="B449" i="1" s="1"/>
  <c r="B450" i="1" s="1"/>
  <c r="B451" i="1" s="1"/>
  <c r="B452" i="1" s="1"/>
  <c r="B453" i="1" s="1"/>
  <c r="B704" i="1"/>
  <c r="B705" i="1" s="1"/>
  <c r="B706" i="1" s="1"/>
  <c r="B703" i="1"/>
  <c r="B365" i="1"/>
  <c r="B352" i="1"/>
  <c r="B351" i="1"/>
  <c r="B366" i="1" s="1"/>
  <c r="B336" i="1"/>
  <c r="B337" i="1" s="1"/>
  <c r="B457" i="1"/>
  <c r="B439" i="1" s="1"/>
  <c r="B438" i="1"/>
  <c r="B437" i="1"/>
  <c r="B436" i="1"/>
  <c r="B1023" i="1"/>
  <c r="B1022" i="1"/>
  <c r="B1024" i="1" s="1"/>
  <c r="B1025" i="1" s="1"/>
  <c r="B1026" i="1" s="1"/>
  <c r="B1027" i="1" s="1"/>
  <c r="B671" i="1"/>
  <c r="B660" i="1"/>
  <c r="B661" i="1" s="1"/>
  <c r="B662" i="1" s="1"/>
  <c r="B663" i="1" s="1"/>
  <c r="B638" i="1"/>
  <c r="B637" i="1"/>
  <c r="B624" i="1"/>
  <c r="B625" i="1" s="1"/>
  <c r="B626" i="1" s="1"/>
  <c r="B627" i="1" s="1"/>
  <c r="B628" i="1" s="1"/>
  <c r="B629" i="1" s="1"/>
  <c r="B1540" i="1"/>
  <c r="B823" i="1"/>
  <c r="B824" i="1" s="1"/>
  <c r="B825" i="1" s="1"/>
  <c r="B826" i="1" s="1"/>
  <c r="B302" i="1"/>
  <c r="B303" i="1" s="1"/>
  <c r="B304" i="1" s="1"/>
  <c r="B305" i="1" s="1"/>
  <c r="B307" i="1" s="1"/>
  <c r="B310" i="1" s="1"/>
  <c r="B293" i="1"/>
  <c r="B279" i="1"/>
  <c r="B280" i="1" s="1"/>
  <c r="B277" i="1"/>
  <c r="B278" i="1" s="1"/>
  <c r="B263" i="1"/>
  <c r="B69" i="1"/>
  <c r="B70" i="1" s="1"/>
  <c r="B71" i="1" s="1"/>
  <c r="B72" i="1" s="1"/>
  <c r="B73" i="1" s="1"/>
  <c r="B74" i="1" s="1"/>
  <c r="B47" i="1"/>
  <c r="B48" i="1" s="1"/>
  <c r="B49" i="1" s="1"/>
  <c r="B50" i="1" s="1"/>
  <c r="B51" i="1" s="1"/>
  <c r="B52" i="1" s="1"/>
  <c r="B53" i="1" s="1"/>
  <c r="B35" i="1"/>
  <c r="B36" i="1" s="1"/>
  <c r="B37" i="1" s="1"/>
  <c r="B38" i="1" s="1"/>
  <c r="B39" i="1" s="1"/>
  <c r="B41" i="1" s="1"/>
  <c r="B43" i="1" s="1"/>
  <c r="B15" i="1"/>
  <c r="B16" i="1" s="1"/>
  <c r="B17" i="1" s="1"/>
  <c r="B18" i="1" s="1"/>
  <c r="B19" i="1" s="1"/>
  <c r="B20" i="1" s="1"/>
  <c r="B27" i="1" s="1"/>
  <c r="B528" i="1"/>
  <c r="B529" i="1" s="1"/>
  <c r="B531" i="1" s="1"/>
  <c r="B532" i="1" s="1"/>
  <c r="B514" i="1"/>
  <c r="B515" i="1" s="1"/>
  <c r="B516" i="1" s="1"/>
  <c r="B517" i="1" s="1"/>
  <c r="B485" i="1"/>
  <c r="B486" i="1" s="1"/>
  <c r="B487" i="1" s="1"/>
  <c r="B488" i="1" s="1"/>
  <c r="B489" i="1" s="1"/>
  <c r="B402" i="1"/>
  <c r="B404" i="1" s="1"/>
  <c r="B406" i="1" s="1"/>
  <c r="B408" i="1" s="1"/>
  <c r="B417" i="1"/>
  <c r="B419" i="1" s="1"/>
  <c r="B423" i="1" s="1"/>
  <c r="B401" i="1"/>
  <c r="B403" i="1" s="1"/>
  <c r="B405" i="1" s="1"/>
  <c r="B407" i="1" s="1"/>
  <c r="B409" i="1" s="1"/>
  <c r="B412" i="1" s="1"/>
  <c r="B416" i="1"/>
  <c r="B418" i="1" s="1"/>
  <c r="B420" i="1" s="1"/>
  <c r="B424" i="1" s="1"/>
  <c r="B426" i="1" s="1"/>
  <c r="B428" i="1" s="1"/>
  <c r="B430" i="1" s="1"/>
  <c r="B432" i="1" s="1"/>
  <c r="B597" i="1"/>
  <c r="H239" i="1"/>
  <c r="H238" i="1" s="1"/>
  <c r="G242" i="1"/>
  <c r="G241" i="1" s="1"/>
  <c r="H249" i="1"/>
  <c r="H248" i="1" s="1"/>
  <c r="H247" i="1" s="1"/>
  <c r="G258" i="1"/>
  <c r="G257" i="1" s="1"/>
  <c r="G245" i="1"/>
  <c r="G244" i="1" s="1"/>
  <c r="G239" i="1"/>
  <c r="G238" i="1" s="1"/>
  <c r="G1485" i="1"/>
  <c r="G1484" i="1" s="1"/>
  <c r="G1483" i="1" s="1"/>
  <c r="G1263" i="1"/>
  <c r="G1262" i="1" s="1"/>
  <c r="G1261" i="1" s="1"/>
  <c r="G1258" i="1" s="1"/>
  <c r="G1257" i="1" s="1"/>
  <c r="G1256" i="1" s="1"/>
  <c r="G1365" i="1"/>
  <c r="G1364" i="1" s="1"/>
  <c r="G1166" i="1"/>
  <c r="G765" i="1"/>
  <c r="G1223" i="1"/>
  <c r="G1222" i="1" s="1"/>
  <c r="G1221" i="1" s="1"/>
  <c r="G1220" i="1" s="1"/>
  <c r="G1219" i="1" s="1"/>
  <c r="G723" i="1"/>
  <c r="G722" i="1" s="1"/>
  <c r="H972" i="1"/>
  <c r="H971" i="1" s="1"/>
  <c r="H970" i="1" s="1"/>
  <c r="H969" i="1" s="1"/>
  <c r="G445" i="1"/>
  <c r="G444" i="1" s="1"/>
  <c r="G443" i="1" s="1"/>
  <c r="G442" i="1" s="1"/>
  <c r="G1121" i="1"/>
  <c r="G1120" i="1" s="1"/>
  <c r="G1119" i="1" s="1"/>
  <c r="G1118" i="1" s="1"/>
  <c r="G108" i="1"/>
  <c r="G107" i="1" s="1"/>
  <c r="G876" i="1"/>
  <c r="G875" i="1" s="1"/>
  <c r="G874" i="1" s="1"/>
  <c r="G873" i="1" s="1"/>
  <c r="G872" i="1" s="1"/>
  <c r="H1448" i="1"/>
  <c r="G84" i="1"/>
  <c r="G143" i="1"/>
  <c r="G1156" i="1"/>
  <c r="G1155" i="1" s="1"/>
  <c r="G726" i="1"/>
  <c r="G725" i="1" s="1"/>
  <c r="G1384" i="1"/>
  <c r="G1383" i="1" s="1"/>
  <c r="G1382" i="1" s="1"/>
  <c r="H1394" i="1"/>
  <c r="H1393" i="1" s="1"/>
  <c r="G1448" i="1"/>
  <c r="G286" i="1"/>
  <c r="G285" i="1" s="1"/>
  <c r="G284" i="1" s="1"/>
  <c r="G283" i="1" s="1"/>
  <c r="H99" i="1"/>
  <c r="H98" i="1" s="1"/>
  <c r="G341" i="1"/>
  <c r="G340" i="1" s="1"/>
  <c r="G339" i="1" s="1"/>
  <c r="H1238" i="1"/>
  <c r="H1235" i="1" s="1"/>
  <c r="H1234" i="1" s="1"/>
  <c r="G1427" i="1"/>
  <c r="G279" i="1"/>
  <c r="G278" i="1" s="1"/>
  <c r="G277" i="1" s="1"/>
  <c r="G276" i="1" s="1"/>
  <c r="G275" i="1" s="1"/>
  <c r="G408" i="1"/>
  <c r="G1347" i="1"/>
  <c r="G1346" i="1" s="1"/>
  <c r="G1523" i="1"/>
  <c r="G1522" i="1" s="1"/>
  <c r="G52" i="1"/>
  <c r="G51" i="1" s="1"/>
  <c r="G50" i="1" s="1"/>
  <c r="G49" i="1" s="1"/>
  <c r="G48" i="1" s="1"/>
  <c r="G618" i="1"/>
  <c r="G617" i="1" s="1"/>
  <c r="G616" i="1" s="1"/>
  <c r="G615" i="1" s="1"/>
  <c r="G614" i="1" s="1"/>
  <c r="G19" i="1"/>
  <c r="G18" i="1" s="1"/>
  <c r="G1111" i="1"/>
  <c r="G1110" i="1" s="1"/>
  <c r="G1109" i="1" s="1"/>
  <c r="G1108" i="1" s="1"/>
  <c r="H84" i="1"/>
  <c r="G1245" i="1"/>
  <c r="G1244" i="1" s="1"/>
  <c r="G235" i="1"/>
  <c r="G234" i="1" s="1"/>
  <c r="H90" i="1"/>
  <c r="H89" i="1" s="1"/>
  <c r="G351" i="1"/>
  <c r="G350" i="1" s="1"/>
  <c r="G716" i="1"/>
  <c r="G715" i="1" s="1"/>
  <c r="G1344" i="1"/>
  <c r="G1343" i="1" s="1"/>
  <c r="G1106" i="1"/>
  <c r="G1105" i="1" s="1"/>
  <c r="G1104" i="1" s="1"/>
  <c r="G1103" i="1" s="1"/>
  <c r="G385" i="1"/>
  <c r="G384" i="1" s="1"/>
  <c r="G1035" i="1"/>
  <c r="G1034" i="1" s="1"/>
  <c r="G1033" i="1" s="1"/>
  <c r="G1032" i="1" s="1"/>
  <c r="G1031" i="1" s="1"/>
  <c r="G427" i="1"/>
  <c r="G426" i="1" s="1"/>
  <c r="G425" i="1" s="1"/>
  <c r="G424" i="1" s="1"/>
  <c r="G291" i="1"/>
  <c r="G290" i="1" s="1"/>
  <c r="G289" i="1" s="1"/>
  <c r="G288" i="1" s="1"/>
  <c r="G1216" i="1"/>
  <c r="G1215" i="1" s="1"/>
  <c r="G1214" i="1" s="1"/>
  <c r="G1213" i="1" s="1"/>
  <c r="G1212" i="1" s="1"/>
  <c r="H723" i="1"/>
  <c r="H722" i="1" s="1"/>
  <c r="G637" i="1"/>
  <c r="G636" i="1" s="1"/>
  <c r="G635" i="1" s="1"/>
  <c r="G767" i="1"/>
  <c r="G1089" i="1"/>
  <c r="G1088" i="1" s="1"/>
  <c r="G1087" i="1" s="1"/>
  <c r="G1086" i="1" s="1"/>
  <c r="G1302" i="1"/>
  <c r="G1301" i="1" s="1"/>
  <c r="H569" i="1"/>
  <c r="H568" i="1" s="1"/>
  <c r="H567" i="1" s="1"/>
  <c r="H958" i="1"/>
  <c r="H957" i="1" s="1"/>
  <c r="H1156" i="1"/>
  <c r="H1155" i="1" s="1"/>
  <c r="G1270" i="1"/>
  <c r="G1269" i="1" s="1"/>
  <c r="G1268" i="1" s="1"/>
  <c r="G1290" i="1"/>
  <c r="G1289" i="1" s="1"/>
  <c r="G57" i="1"/>
  <c r="G159" i="1"/>
  <c r="H1443" i="1"/>
  <c r="G1407" i="1"/>
  <c r="G1406" i="1" s="1"/>
  <c r="G1405" i="1" s="1"/>
  <c r="G1404" i="1" s="1"/>
  <c r="G1026" i="1"/>
  <c r="G185" i="1"/>
  <c r="G1311" i="1"/>
  <c r="G1310" i="1" s="1"/>
  <c r="G1338" i="1"/>
  <c r="G1337" i="1" s="1"/>
  <c r="H255" i="1"/>
  <c r="H254" i="1" s="1"/>
  <c r="H225" i="1"/>
  <c r="H224" i="1" s="1"/>
  <c r="H223" i="1" s="1"/>
  <c r="H222" i="1" s="1"/>
  <c r="H221" i="1" s="1"/>
  <c r="H695" i="1"/>
  <c r="H694" i="1" s="1"/>
  <c r="H689" i="1" s="1"/>
  <c r="G584" i="1"/>
  <c r="G583" i="1" s="1"/>
  <c r="G575" i="1"/>
  <c r="G574" i="1" s="1"/>
  <c r="G225" i="1"/>
  <c r="G224" i="1" s="1"/>
  <c r="G223" i="1" s="1"/>
  <c r="G222" i="1" s="1"/>
  <c r="G221" i="1" s="1"/>
  <c r="G478" i="1"/>
  <c r="G674" i="1"/>
  <c r="G673" i="1" s="1"/>
  <c r="H1445" i="1"/>
  <c r="G187" i="1"/>
  <c r="G510" i="1"/>
  <c r="G509" i="1" s="1"/>
  <c r="G508" i="1" s="1"/>
  <c r="G507" i="1" s="1"/>
  <c r="B590" i="1" l="1"/>
  <c r="B591" i="1" s="1"/>
  <c r="B592" i="1" s="1"/>
  <c r="B593" i="1" s="1"/>
  <c r="B594" i="1" s="1"/>
  <c r="B595" i="1" s="1"/>
  <c r="B587" i="1"/>
  <c r="B588" i="1" s="1"/>
  <c r="B589" i="1" s="1"/>
  <c r="B295" i="1"/>
  <c r="B297" i="1" s="1"/>
  <c r="B299" i="1" s="1"/>
  <c r="B301" i="1" s="1"/>
  <c r="B312" i="1"/>
  <c r="B314" i="1" s="1"/>
  <c r="B316" i="1" s="1"/>
  <c r="B318" i="1" s="1"/>
  <c r="B40" i="1"/>
  <c r="B42" i="1" s="1"/>
  <c r="B44" i="1" s="1"/>
  <c r="B458" i="1"/>
  <c r="B440" i="1" s="1"/>
  <c r="B306" i="1"/>
  <c r="B308" i="1" s="1"/>
  <c r="B294" i="1" s="1"/>
  <c r="B296" i="1" s="1"/>
  <c r="B298" i="1" s="1"/>
  <c r="B300" i="1" s="1"/>
  <c r="B76" i="1"/>
  <c r="B77" i="1" s="1"/>
  <c r="B78" i="1" s="1"/>
  <c r="B79" i="1" s="1"/>
  <c r="B80" i="1" s="1"/>
  <c r="B630" i="1"/>
  <c r="B631" i="1" s="1"/>
  <c r="B632" i="1" s="1"/>
  <c r="B633" i="1" s="1"/>
  <c r="B530" i="1"/>
  <c r="B353" i="1"/>
  <c r="B354" i="1" s="1"/>
  <c r="B368" i="1" s="1"/>
  <c r="B21" i="1"/>
  <c r="B22" i="1" s="1"/>
  <c r="B23" i="1" s="1"/>
  <c r="B533" i="1"/>
  <c r="B534" i="1" s="1"/>
  <c r="B535" i="1" s="1"/>
  <c r="G1204" i="1"/>
  <c r="G1203" i="1" s="1"/>
  <c r="G1202" i="1" s="1"/>
  <c r="G1201" i="1" s="1"/>
  <c r="G1238" i="1"/>
  <c r="G972" i="1"/>
  <c r="G971" i="1" s="1"/>
  <c r="G970" i="1" s="1"/>
  <c r="G969" i="1" s="1"/>
  <c r="B490" i="1"/>
  <c r="B491" i="1"/>
  <c r="B492" i="1" s="1"/>
  <c r="B507" i="1" s="1"/>
  <c r="G958" i="1"/>
  <c r="G957" i="1" s="1"/>
  <c r="G1492" i="1"/>
  <c r="G1491" i="1" s="1"/>
  <c r="G1490" i="1" s="1"/>
  <c r="G1489" i="1" s="1"/>
  <c r="G1488" i="1" s="1"/>
  <c r="B519" i="1"/>
  <c r="B518" i="1"/>
  <c r="H1407" i="1"/>
  <c r="H1406" i="1" s="1"/>
  <c r="H1405" i="1" s="1"/>
  <c r="H1404" i="1" s="1"/>
  <c r="H1456" i="1"/>
  <c r="G774" i="1"/>
  <c r="G773" i="1" s="1"/>
  <c r="G569" i="1"/>
  <c r="G568" i="1" s="1"/>
  <c r="G567" i="1" s="1"/>
  <c r="G419" i="1"/>
  <c r="G418" i="1" s="1"/>
  <c r="G417" i="1" s="1"/>
  <c r="G416" i="1" s="1"/>
  <c r="G415" i="1" s="1"/>
  <c r="G414" i="1" s="1"/>
  <c r="G747" i="1"/>
  <c r="G746" i="1" s="1"/>
  <c r="G745" i="1" s="1"/>
  <c r="G1375" i="1"/>
  <c r="G1374" i="1" s="1"/>
  <c r="G1373" i="1" s="1"/>
  <c r="G1372" i="1" s="1"/>
  <c r="G1371" i="1" s="1"/>
  <c r="G296" i="1"/>
  <c r="G295" i="1" s="1"/>
  <c r="G294" i="1" s="1"/>
  <c r="G1443" i="1"/>
  <c r="G1329" i="1"/>
  <c r="G1328" i="1" s="1"/>
  <c r="H105" i="1"/>
  <c r="H104" i="1" s="1"/>
  <c r="G813" i="1"/>
  <c r="G812" i="1" s="1"/>
  <c r="H478" i="1"/>
  <c r="G572" i="1"/>
  <c r="G571" i="1" s="1"/>
  <c r="B410" i="1"/>
  <c r="B411" i="1"/>
  <c r="G1469" i="1"/>
  <c r="H471" i="1"/>
  <c r="H1485" i="1"/>
  <c r="H1484" i="1" s="1"/>
  <c r="H1483" i="1" s="1"/>
  <c r="G1251" i="1"/>
  <c r="G1250" i="1" s="1"/>
  <c r="H1391" i="1"/>
  <c r="H1390" i="1" s="1"/>
  <c r="B54" i="1"/>
  <c r="B55" i="1" s="1"/>
  <c r="B56" i="1" s="1"/>
  <c r="H769" i="1"/>
  <c r="H764" i="1" s="1"/>
  <c r="H763" i="1" s="1"/>
  <c r="G670" i="1"/>
  <c r="G669" i="1" s="1"/>
  <c r="G668" i="1" s="1"/>
  <c r="G354" i="1"/>
  <c r="G353" i="1" s="1"/>
  <c r="G1051" i="1"/>
  <c r="G1050" i="1" s="1"/>
  <c r="G1049" i="1" s="1"/>
  <c r="H726" i="1"/>
  <c r="H725" i="1" s="1"/>
  <c r="G1362" i="1"/>
  <c r="G1361" i="1" s="1"/>
  <c r="H575" i="1"/>
  <c r="H574" i="1" s="1"/>
  <c r="G1133" i="1"/>
  <c r="G1132" i="1" s="1"/>
  <c r="G1131" i="1" s="1"/>
  <c r="G1130" i="1" s="1"/>
  <c r="G997" i="1"/>
  <c r="G996" i="1" s="1"/>
  <c r="H825" i="1"/>
  <c r="H824" i="1" s="1"/>
  <c r="H823" i="1" s="1"/>
  <c r="H822" i="1" s="1"/>
  <c r="H821" i="1" s="1"/>
  <c r="G402" i="1"/>
  <c r="G401" i="1" s="1"/>
  <c r="G400" i="1" s="1"/>
  <c r="G1458" i="1"/>
  <c r="H1190" i="1"/>
  <c r="H1189" i="1" s="1"/>
  <c r="H1188" i="1" s="1"/>
  <c r="H1183" i="1" s="1"/>
  <c r="H1177" i="1" s="1"/>
  <c r="G161" i="1"/>
  <c r="G158" i="1" s="1"/>
  <c r="G157" i="1" s="1"/>
  <c r="G1388" i="1"/>
  <c r="G1387" i="1" s="1"/>
  <c r="G90" i="1"/>
  <c r="G89" i="1" s="1"/>
  <c r="G933" i="1"/>
  <c r="G932" i="1" s="1"/>
  <c r="G218" i="1"/>
  <c r="G217" i="1" s="1"/>
  <c r="G216" i="1" s="1"/>
  <c r="G215" i="1" s="1"/>
  <c r="G214" i="1" s="1"/>
  <c r="G736" i="1"/>
  <c r="G735" i="1" s="1"/>
  <c r="G734" i="1" s="1"/>
  <c r="G733" i="1" s="1"/>
  <c r="H1481" i="1"/>
  <c r="H1480" i="1" s="1"/>
  <c r="H1479" i="1" s="1"/>
  <c r="H1474" i="1" s="1"/>
  <c r="G936" i="1"/>
  <c r="G935" i="1" s="1"/>
  <c r="G1143" i="1"/>
  <c r="G1397" i="1"/>
  <c r="G1396" i="1" s="1"/>
  <c r="G105" i="1"/>
  <c r="G104" i="1" s="1"/>
  <c r="G27" i="1"/>
  <c r="H108" i="1"/>
  <c r="H107" i="1" s="1"/>
  <c r="H1442" i="1"/>
  <c r="B338" i="1"/>
  <c r="B343" i="1"/>
  <c r="G184" i="1"/>
  <c r="H572" i="1"/>
  <c r="H571" i="1" s="1"/>
  <c r="H528" i="1" s="1"/>
  <c r="G1274" i="1"/>
  <c r="G1273" i="1" s="1"/>
  <c r="G1272" i="1" s="1"/>
  <c r="G1267" i="1" s="1"/>
  <c r="G1266" i="1" s="1"/>
  <c r="H166" i="1"/>
  <c r="H165" i="1" s="1"/>
  <c r="H164" i="1" s="1"/>
  <c r="H156" i="1" s="1"/>
  <c r="H155" i="1" s="1"/>
  <c r="H1074" i="1"/>
  <c r="H1073" i="1" s="1"/>
  <c r="H1072" i="1" s="1"/>
  <c r="H1469" i="1"/>
  <c r="H736" i="1"/>
  <c r="H735" i="1" s="1"/>
  <c r="H734" i="1" s="1"/>
  <c r="H733" i="1" s="1"/>
  <c r="G423" i="1"/>
  <c r="G1025" i="1"/>
  <c r="G1023" i="1"/>
  <c r="G1022" i="1" s="1"/>
  <c r="G1020" i="1" s="1"/>
  <c r="G1024" i="1"/>
  <c r="B634" i="1" l="1"/>
  <c r="B364" i="1"/>
  <c r="B369" i="1" s="1"/>
  <c r="B502" i="1"/>
  <c r="B459" i="1"/>
  <c r="B441" i="1" s="1"/>
  <c r="B442" i="1" s="1"/>
  <c r="B443" i="1" s="1"/>
  <c r="B444" i="1" s="1"/>
  <c r="B445" i="1" s="1"/>
  <c r="B446" i="1" s="1"/>
  <c r="B355" i="1"/>
  <c r="B356" i="1" s="1"/>
  <c r="B357" i="1" s="1"/>
  <c r="B358" i="1" s="1"/>
  <c r="B359" i="1" s="1"/>
  <c r="B360" i="1" s="1"/>
  <c r="B361" i="1" s="1"/>
  <c r="B362" i="1" s="1"/>
  <c r="B367" i="1"/>
  <c r="B81" i="1"/>
  <c r="B82" i="1"/>
  <c r="B84" i="1" s="1"/>
  <c r="B88" i="1"/>
  <c r="B90" i="1" s="1"/>
  <c r="B92" i="1" s="1"/>
  <c r="B94" i="1" s="1"/>
  <c r="B96" i="1" s="1"/>
  <c r="B98" i="1" s="1"/>
  <c r="B100" i="1" s="1"/>
  <c r="B102" i="1" s="1"/>
  <c r="B104" i="1" s="1"/>
  <c r="B106" i="1" s="1"/>
  <c r="B108" i="1" s="1"/>
  <c r="B110" i="1" s="1"/>
  <c r="B112" i="1" s="1"/>
  <c r="B114" i="1" s="1"/>
  <c r="B116" i="1" s="1"/>
  <c r="B24" i="1"/>
  <c r="B25" i="1" s="1"/>
  <c r="B26" i="1" s="1"/>
  <c r="B493" i="1"/>
  <c r="B503" i="1" s="1"/>
  <c r="B504" i="1" s="1"/>
  <c r="B505" i="1" s="1"/>
  <c r="B506" i="1" s="1"/>
  <c r="G931" i="1"/>
  <c r="G930" i="1" s="1"/>
  <c r="G929" i="1" s="1"/>
  <c r="B536" i="1"/>
  <c r="B537" i="1"/>
  <c r="B538" i="1" s="1"/>
  <c r="B539" i="1" s="1"/>
  <c r="B540" i="1" s="1"/>
  <c r="B541" i="1" s="1"/>
  <c r="B542" i="1" s="1"/>
  <c r="G1549" i="1"/>
  <c r="G1548" i="1" s="1"/>
  <c r="G1547" i="1" s="1"/>
  <c r="G1546" i="1" s="1"/>
  <c r="B520" i="1"/>
  <c r="B521" i="1" s="1"/>
  <c r="B522" i="1" s="1"/>
  <c r="B59" i="1"/>
  <c r="B62" i="1" s="1"/>
  <c r="B57" i="1"/>
  <c r="G1283" i="1"/>
  <c r="H720" i="1"/>
  <c r="H719" i="1" s="1"/>
  <c r="H718" i="1" s="1"/>
  <c r="G1544" i="1"/>
  <c r="G1543" i="1" s="1"/>
  <c r="G1542" i="1" s="1"/>
  <c r="G1541" i="1" s="1"/>
  <c r="G25" i="1"/>
  <c r="H1384" i="1"/>
  <c r="H1383" i="1" s="1"/>
  <c r="H1382" i="1" s="1"/>
  <c r="G166" i="1"/>
  <c r="G165" i="1" s="1"/>
  <c r="G164" i="1" s="1"/>
  <c r="G156" i="1" s="1"/>
  <c r="G155" i="1" s="1"/>
  <c r="B344" i="1"/>
  <c r="B345" i="1" s="1"/>
  <c r="B346" i="1" s="1"/>
  <c r="B347" i="1" s="1"/>
  <c r="B348" i="1" s="1"/>
  <c r="B339" i="1"/>
  <c r="B340" i="1"/>
  <c r="B341" i="1" s="1"/>
  <c r="B342" i="1" s="1"/>
  <c r="G39" i="1"/>
  <c r="G1074" i="1"/>
  <c r="G1073" i="1" s="1"/>
  <c r="G1072" i="1" s="1"/>
  <c r="B544" i="1" l="1"/>
  <c r="B545" i="1" s="1"/>
  <c r="B546" i="1" s="1"/>
  <c r="B548" i="1" s="1"/>
  <c r="B543" i="1"/>
  <c r="B89" i="1"/>
  <c r="B91" i="1" s="1"/>
  <c r="B93" i="1" s="1"/>
  <c r="B95" i="1" s="1"/>
  <c r="B97" i="1" s="1"/>
  <c r="B99" i="1" s="1"/>
  <c r="B101" i="1" s="1"/>
  <c r="B103" i="1" s="1"/>
  <c r="B105" i="1" s="1"/>
  <c r="B107" i="1" s="1"/>
  <c r="B109" i="1" s="1"/>
  <c r="B111" i="1" s="1"/>
  <c r="B113" i="1" s="1"/>
  <c r="B115" i="1" s="1"/>
  <c r="B83" i="1"/>
  <c r="B85" i="1" s="1"/>
  <c r="B508" i="1"/>
  <c r="B509" i="1" s="1"/>
  <c r="B510" i="1" s="1"/>
  <c r="B511" i="1" s="1"/>
  <c r="B494" i="1"/>
  <c r="B495" i="1" s="1"/>
  <c r="B496" i="1" s="1"/>
  <c r="B497" i="1" s="1"/>
  <c r="B498" i="1" s="1"/>
  <c r="B499" i="1" s="1"/>
  <c r="B500" i="1" s="1"/>
  <c r="B501" i="1" s="1"/>
  <c r="G1540" i="1"/>
  <c r="G1538" i="1" s="1"/>
  <c r="G1248" i="1"/>
  <c r="G1247" i="1" s="1"/>
  <c r="G1243" i="1" s="1"/>
  <c r="G193" i="1"/>
  <c r="G790" i="1"/>
  <c r="G789" i="1" s="1"/>
  <c r="G99" i="1"/>
  <c r="G98" i="1" s="1"/>
  <c r="G61" i="1"/>
  <c r="G713" i="1"/>
  <c r="G712" i="1" s="1"/>
  <c r="G711" i="1" s="1"/>
  <c r="G1232" i="1"/>
  <c r="G1231" i="1" s="1"/>
  <c r="G1230" i="1" s="1"/>
  <c r="G1293" i="1"/>
  <c r="G1292" i="1" s="1"/>
  <c r="G1116" i="1"/>
  <c r="G1115" i="1" s="1"/>
  <c r="G1114" i="1" s="1"/>
  <c r="G1113" i="1" s="1"/>
  <c r="G1102" i="1" s="1"/>
  <c r="H96" i="1"/>
  <c r="H95" i="1" s="1"/>
  <c r="H93" i="1"/>
  <c r="H92" i="1" s="1"/>
  <c r="G1356" i="1"/>
  <c r="G1355" i="1" s="1"/>
  <c r="H1440" i="1"/>
  <c r="H1439" i="1" s="1"/>
  <c r="G1341" i="1"/>
  <c r="G1340" i="1" s="1"/>
  <c r="G255" i="1"/>
  <c r="G254" i="1" s="1"/>
  <c r="G253" i="1" s="1"/>
  <c r="G252" i="1" s="1"/>
  <c r="H716" i="1"/>
  <c r="H715" i="1" s="1"/>
  <c r="G473" i="1"/>
  <c r="G904" i="1"/>
  <c r="G903" i="1" s="1"/>
  <c r="H1453" i="1"/>
  <c r="H1452" i="1" s="1"/>
  <c r="G1477" i="1"/>
  <c r="G1476" i="1" s="1"/>
  <c r="G1475" i="1" s="1"/>
  <c r="G1474" i="1" s="1"/>
  <c r="G825" i="1"/>
  <c r="G824" i="1" s="1"/>
  <c r="G823" i="1" s="1"/>
  <c r="G822" i="1" s="1"/>
  <c r="G821" i="1" s="1"/>
  <c r="G59" i="1"/>
  <c r="G1305" i="1"/>
  <c r="G1304" i="1" s="1"/>
  <c r="G1421" i="1"/>
  <c r="G1186" i="1"/>
  <c r="G1185" i="1" s="1"/>
  <c r="G1184" i="1" s="1"/>
  <c r="G1183" i="1" s="1"/>
  <c r="G977" i="1"/>
  <c r="G976" i="1" s="1"/>
  <c r="G975" i="1" s="1"/>
  <c r="G974" i="1" s="1"/>
  <c r="G650" i="1"/>
  <c r="G649" i="1" s="1"/>
  <c r="G648" i="1" s="1"/>
  <c r="H468" i="1"/>
  <c r="H467" i="1" s="1"/>
  <c r="H461" i="1" s="1"/>
  <c r="H61" i="1"/>
  <c r="H56" i="1" s="1"/>
  <c r="H55" i="1" s="1"/>
  <c r="H54" i="1" s="1"/>
  <c r="H47" i="1" s="1"/>
  <c r="H13" i="1" s="1"/>
  <c r="H750" i="1"/>
  <c r="H749" i="1" s="1"/>
  <c r="H740" i="1" s="1"/>
  <c r="H739" i="1" s="1"/>
  <c r="H774" i="1"/>
  <c r="H773" i="1" s="1"/>
  <c r="B58" i="1"/>
  <c r="B61" i="1" s="1"/>
  <c r="B60" i="1"/>
  <c r="B63" i="1" s="1"/>
  <c r="B64" i="1" s="1"/>
  <c r="G1299" i="1"/>
  <c r="G1298" i="1" s="1"/>
  <c r="G300" i="1"/>
  <c r="G299" i="1" s="1"/>
  <c r="G298" i="1" s="1"/>
  <c r="H926" i="1"/>
  <c r="H925" i="1" s="1"/>
  <c r="H924" i="1" s="1"/>
  <c r="H923" i="1" s="1"/>
  <c r="H922" i="1" s="1"/>
  <c r="H895" i="1" s="1"/>
  <c r="G1094" i="1"/>
  <c r="G1093" i="1" s="1"/>
  <c r="G1092" i="1" s="1"/>
  <c r="G1091" i="1" s="1"/>
  <c r="G1326" i="1"/>
  <c r="G1325" i="1" s="1"/>
  <c r="G96" i="1"/>
  <c r="G95" i="1" s="1"/>
  <c r="G750" i="1"/>
  <c r="G749" i="1" s="1"/>
  <c r="G471" i="1"/>
  <c r="G80" i="1"/>
  <c r="G853" i="1"/>
  <c r="G852" i="1" s="1"/>
  <c r="H1274" i="1"/>
  <c r="H1273" i="1" s="1"/>
  <c r="H1272" i="1" s="1"/>
  <c r="H1267" i="1" s="1"/>
  <c r="H1266" i="1" s="1"/>
  <c r="G945" i="1"/>
  <c r="G944" i="1" s="1"/>
  <c r="G943" i="1" s="1"/>
  <c r="G797" i="1"/>
  <c r="G796" i="1" s="1"/>
  <c r="G795" i="1" s="1"/>
  <c r="G949" i="1"/>
  <c r="H964" i="1"/>
  <c r="H963" i="1" s="1"/>
  <c r="H942" i="1" s="1"/>
  <c r="G964" i="1"/>
  <c r="G963" i="1" s="1"/>
  <c r="H202" i="1"/>
  <c r="H201" i="1" s="1"/>
  <c r="H200" i="1" s="1"/>
  <c r="B547" i="1" l="1"/>
  <c r="B549" i="1" s="1"/>
  <c r="G56" i="1"/>
  <c r="G470" i="1"/>
  <c r="B550" i="1"/>
  <c r="B552" i="1"/>
  <c r="B553" i="1" s="1"/>
  <c r="B554" i="1" s="1"/>
  <c r="H684" i="1"/>
  <c r="H683" i="1" s="1"/>
  <c r="G1425" i="1"/>
  <c r="G1195" i="1"/>
  <c r="G1194" i="1" s="1"/>
  <c r="G1193" i="1" s="1"/>
  <c r="H674" i="1"/>
  <c r="H673" i="1" s="1"/>
  <c r="G1499" i="1"/>
  <c r="G1498" i="1" s="1"/>
  <c r="G1497" i="1" s="1"/>
  <c r="G1496" i="1" s="1"/>
  <c r="G1495" i="1" s="1"/>
  <c r="G662" i="1"/>
  <c r="G661" i="1" s="1"/>
  <c r="G660" i="1" s="1"/>
  <c r="G505" i="1"/>
  <c r="G504" i="1" s="1"/>
  <c r="G503" i="1" s="1"/>
  <c r="G502" i="1" s="1"/>
  <c r="H193" i="1"/>
  <c r="H777" i="1"/>
  <c r="H776" i="1" s="1"/>
  <c r="H754" i="1" s="1"/>
  <c r="H753" i="1" s="1"/>
  <c r="G705" i="1"/>
  <c r="G704" i="1" s="1"/>
  <c r="G703" i="1" s="1"/>
  <c r="G761" i="1"/>
  <c r="G760" i="1" s="1"/>
  <c r="G759" i="1" s="1"/>
  <c r="G431" i="1"/>
  <c r="G430" i="1" s="1"/>
  <c r="G429" i="1" s="1"/>
  <c r="G422" i="1" s="1"/>
  <c r="G1368" i="1"/>
  <c r="G1367" i="1" s="1"/>
  <c r="G1519" i="1"/>
  <c r="G1518" i="1" s="1"/>
  <c r="G1517" i="1" s="1"/>
  <c r="G269" i="1"/>
  <c r="G692" i="1"/>
  <c r="G691" i="1" s="1"/>
  <c r="G690" i="1" s="1"/>
  <c r="G689" i="1" s="1"/>
  <c r="G1169" i="1"/>
  <c r="G1168" i="1" s="1"/>
  <c r="H480" i="1"/>
  <c r="G82" i="1"/>
  <c r="G202" i="1"/>
  <c r="G201" i="1" s="1"/>
  <c r="G200" i="1" s="1"/>
  <c r="H258" i="1"/>
  <c r="H257" i="1" s="1"/>
  <c r="H253" i="1" s="1"/>
  <c r="H252" i="1" s="1"/>
  <c r="G1456" i="1"/>
  <c r="G1164" i="1"/>
  <c r="G1163" i="1" s="1"/>
  <c r="H80" i="1"/>
  <c r="H79" i="1" s="1"/>
  <c r="H78" i="1" s="1"/>
  <c r="G382" i="1"/>
  <c r="G465" i="1"/>
  <c r="G450" i="1"/>
  <c r="G1138" i="1"/>
  <c r="G1137" i="1" s="1"/>
  <c r="G1136" i="1" s="1"/>
  <c r="G1135" i="1" s="1"/>
  <c r="G777" i="1"/>
  <c r="G776" i="1" s="1"/>
  <c r="G1332" i="1"/>
  <c r="G1331" i="1" s="1"/>
  <c r="H1397" i="1"/>
  <c r="H1396" i="1" s="1"/>
  <c r="G1236" i="1"/>
  <c r="G1235" i="1" s="1"/>
  <c r="H876" i="1"/>
  <c r="H875" i="1" s="1"/>
  <c r="H874" i="1" s="1"/>
  <c r="H873" i="1" s="1"/>
  <c r="H872" i="1" s="1"/>
  <c r="G1465" i="1"/>
  <c r="G176" i="1"/>
  <c r="G175" i="1" s="1"/>
  <c r="G174" i="1" s="1"/>
  <c r="H473" i="1"/>
  <c r="H470" i="1" s="1"/>
  <c r="G1296" i="1"/>
  <c r="G1295" i="1" s="1"/>
  <c r="G440" i="1"/>
  <c r="G439" i="1" s="1"/>
  <c r="G438" i="1" s="1"/>
  <c r="G437" i="1" s="1"/>
  <c r="G1067" i="1"/>
  <c r="G1066" i="1" s="1"/>
  <c r="G1463" i="1"/>
  <c r="G1526" i="1"/>
  <c r="G1525" i="1" s="1"/>
  <c r="G232" i="1"/>
  <c r="G231" i="1" s="1"/>
  <c r="G230" i="1" s="1"/>
  <c r="G229" i="1" s="1"/>
  <c r="G1174" i="1"/>
  <c r="G1173" i="1" s="1"/>
  <c r="G1172" i="1" s="1"/>
  <c r="G1171" i="1" s="1"/>
  <c r="H650" i="1"/>
  <c r="H649" i="1" s="1"/>
  <c r="H648" i="1" s="1"/>
  <c r="H397" i="1"/>
  <c r="H396" i="1" s="1"/>
  <c r="H395" i="1" s="1"/>
  <c r="H394" i="1" s="1"/>
  <c r="H370" i="1" s="1"/>
  <c r="H364" i="1" s="1"/>
  <c r="G381" i="1" l="1"/>
  <c r="M382" i="1"/>
  <c r="G449" i="1"/>
  <c r="G448" i="1" s="1"/>
  <c r="G447" i="1" s="1"/>
  <c r="G436" i="1" s="1"/>
  <c r="B555" i="1"/>
  <c r="B556" i="1"/>
  <c r="B557" i="1" s="1"/>
  <c r="B558" i="1" s="1"/>
  <c r="B559" i="1" s="1"/>
  <c r="B560" i="1" s="1"/>
  <c r="B561" i="1" s="1"/>
  <c r="G919" i="1"/>
  <c r="G918" i="1" s="1"/>
  <c r="G916" i="1"/>
  <c r="G915" i="1" s="1"/>
  <c r="G1429" i="1"/>
  <c r="G1424" i="1" s="1"/>
  <c r="G645" i="1"/>
  <c r="G644" i="1" s="1"/>
  <c r="G1419" i="1"/>
  <c r="G463" i="1"/>
  <c r="G462" i="1" s="1"/>
  <c r="G461" i="1" s="1"/>
  <c r="H681" i="1"/>
  <c r="H680" i="1" s="1"/>
  <c r="G521" i="1"/>
  <c r="G520" i="1" s="1"/>
  <c r="G519" i="1" s="1"/>
  <c r="G557" i="1"/>
  <c r="G556" i="1" s="1"/>
  <c r="G531" i="1"/>
  <c r="G530" i="1" s="1"/>
  <c r="G869" i="1"/>
  <c r="G868" i="1" s="1"/>
  <c r="G867" i="1" s="1"/>
  <c r="G866" i="1" s="1"/>
  <c r="G865" i="1" s="1"/>
  <c r="G655" i="1"/>
  <c r="G654" i="1" s="1"/>
  <c r="G653" i="1" s="1"/>
  <c r="G652" i="1" s="1"/>
  <c r="G993" i="1"/>
  <c r="G992" i="1" s="1"/>
  <c r="G991" i="1" s="1"/>
  <c r="G1350" i="1"/>
  <c r="G1349" i="1" s="1"/>
  <c r="G1084" i="1"/>
  <c r="G1083" i="1" s="1"/>
  <c r="G1082" i="1" s="1"/>
  <c r="G1081" i="1" s="1"/>
  <c r="G951" i="1"/>
  <c r="G948" i="1" s="1"/>
  <c r="G947" i="1" s="1"/>
  <c r="G926" i="1"/>
  <c r="G925" i="1" s="1"/>
  <c r="G924" i="1" s="1"/>
  <c r="G923" i="1" s="1"/>
  <c r="G922" i="1" s="1"/>
  <c r="H102" i="1"/>
  <c r="H101" i="1" s="1"/>
  <c r="H88" i="1" s="1"/>
  <c r="H77" i="1" s="1"/>
  <c r="H76" i="1" s="1"/>
  <c r="H67" i="1" s="1"/>
  <c r="G249" i="1"/>
  <c r="G248" i="1" s="1"/>
  <c r="G247" i="1" s="1"/>
  <c r="G237" i="1" s="1"/>
  <c r="G1077" i="1"/>
  <c r="G1076" i="1" s="1"/>
  <c r="G1071" i="1" s="1"/>
  <c r="G1070" i="1" s="1"/>
  <c r="G1209" i="1"/>
  <c r="G1208" i="1" s="1"/>
  <c r="G1207" i="1" s="1"/>
  <c r="G1206" i="1" s="1"/>
  <c r="G580" i="1"/>
  <c r="G579" i="1" s="1"/>
  <c r="G578" i="1" s="1"/>
  <c r="G497" i="1"/>
  <c r="G496" i="1" s="1"/>
  <c r="G495" i="1" s="1"/>
  <c r="H1077" i="1"/>
  <c r="H1076" i="1" s="1"/>
  <c r="H1071" i="1" s="1"/>
  <c r="H1070" i="1" s="1"/>
  <c r="G145" i="1"/>
  <c r="G641" i="1"/>
  <c r="G640" i="1" s="1"/>
  <c r="G639" i="1" s="1"/>
  <c r="G856" i="1"/>
  <c r="G855" i="1" s="1"/>
  <c r="G267" i="1"/>
  <c r="G1335" i="1"/>
  <c r="G1334" i="1" s="1"/>
  <c r="G1199" i="1"/>
  <c r="G1198" i="1" s="1"/>
  <c r="G1197" i="1" s="1"/>
  <c r="G1192" i="1" s="1"/>
  <c r="H677" i="1"/>
  <c r="H676" i="1" s="1"/>
  <c r="G1241" i="1"/>
  <c r="G1240" i="1" s="1"/>
  <c r="G1234" i="1" s="1"/>
  <c r="G1229" i="1" s="1"/>
  <c r="G1228" i="1" s="1"/>
  <c r="G1453" i="1"/>
  <c r="G1452" i="1" s="1"/>
  <c r="G681" i="1"/>
  <c r="G680" i="1" s="1"/>
  <c r="H431" i="1"/>
  <c r="H430" i="1" s="1"/>
  <c r="H429" i="1" s="1"/>
  <c r="H422" i="1" s="1"/>
  <c r="H1463" i="1"/>
  <c r="G73" i="1"/>
  <c r="G72" i="1" s="1"/>
  <c r="G71" i="1" s="1"/>
  <c r="G70" i="1" s="1"/>
  <c r="G69" i="1" s="1"/>
  <c r="G1320" i="1"/>
  <c r="G1319" i="1" s="1"/>
  <c r="G190" i="1"/>
  <c r="G189" i="1" s="1"/>
  <c r="G183" i="1" s="1"/>
  <c r="G182" i="1" s="1"/>
  <c r="G181" i="1" s="1"/>
  <c r="G810" i="1"/>
  <c r="G809" i="1" s="1"/>
  <c r="G808" i="1" s="1"/>
  <c r="H1450" i="1"/>
  <c r="H1447" i="1" s="1"/>
  <c r="G93" i="1"/>
  <c r="G92" i="1" s="1"/>
  <c r="G1017" i="1"/>
  <c r="G1016" i="1" s="1"/>
  <c r="G1015" i="1" s="1"/>
  <c r="G1014" i="1" s="1"/>
  <c r="G1013" i="1" s="1"/>
  <c r="G1434" i="1"/>
  <c r="H986" i="1"/>
  <c r="H985" i="1" s="1"/>
  <c r="H983" i="1" s="1"/>
  <c r="G172" i="1"/>
  <c r="G171" i="1"/>
  <c r="G170" i="1" s="1"/>
  <c r="G1150" i="1"/>
  <c r="G43" i="1"/>
  <c r="H1010" i="1"/>
  <c r="H1009" i="1" s="1"/>
  <c r="H1008" i="1" s="1"/>
  <c r="H1007" i="1" s="1"/>
  <c r="H989" i="1" s="1"/>
  <c r="G476" i="1"/>
  <c r="G475" i="1" s="1"/>
  <c r="H476" i="1"/>
  <c r="H475" i="1" s="1"/>
  <c r="H456" i="1" s="1"/>
  <c r="H455" i="1" s="1"/>
  <c r="H434" i="1" s="1"/>
  <c r="G152" i="1"/>
  <c r="G150" i="1"/>
  <c r="G148" i="1"/>
  <c r="G151" i="1"/>
  <c r="G149" i="1"/>
  <c r="G1153" i="1"/>
  <c r="G1152" i="1" s="1"/>
  <c r="G397" i="1"/>
  <c r="G396" i="1" s="1"/>
  <c r="G395" i="1" s="1"/>
  <c r="G394" i="1" s="1"/>
  <c r="G1161" i="1"/>
  <c r="G1160" i="1" s="1"/>
  <c r="G1159" i="1" s="1"/>
  <c r="G1158" i="1" s="1"/>
  <c r="G1177" i="1" l="1"/>
  <c r="M381" i="1"/>
  <c r="M377" i="1" s="1"/>
  <c r="M376" i="1" s="1"/>
  <c r="M370" i="1" s="1"/>
  <c r="M364" i="1" s="1"/>
  <c r="M327" i="1" s="1"/>
  <c r="M1552" i="1" s="1"/>
  <c r="S382" i="1"/>
  <c r="B563" i="1"/>
  <c r="B564" i="1" s="1"/>
  <c r="B565" i="1" s="1"/>
  <c r="B566" i="1" s="1"/>
  <c r="B567" i="1" s="1"/>
  <c r="B568" i="1" s="1"/>
  <c r="B569" i="1" s="1"/>
  <c r="B570" i="1" s="1"/>
  <c r="B562" i="1"/>
  <c r="H672" i="1"/>
  <c r="H659" i="1" s="1"/>
  <c r="H658" i="1" s="1"/>
  <c r="G493" i="1"/>
  <c r="G492" i="1" s="1"/>
  <c r="G491" i="1" s="1"/>
  <c r="G632" i="1"/>
  <c r="G631" i="1" s="1"/>
  <c r="G630" i="1" s="1"/>
  <c r="H843" i="1"/>
  <c r="H842" i="1" s="1"/>
  <c r="H841" i="1" s="1"/>
  <c r="H840" i="1" s="1"/>
  <c r="H828" i="1" s="1"/>
  <c r="H800" i="1" s="1"/>
  <c r="G379" i="1"/>
  <c r="G378" i="1" s="1"/>
  <c r="G377" i="1" s="1"/>
  <c r="G376" i="1" s="1"/>
  <c r="G1432" i="1"/>
  <c r="H713" i="1"/>
  <c r="H712" i="1" s="1"/>
  <c r="H711" i="1" s="1"/>
  <c r="H702" i="1" s="1"/>
  <c r="G684" i="1"/>
  <c r="G683" i="1" s="1"/>
  <c r="G271" i="1"/>
  <c r="G266" i="1" s="1"/>
  <c r="G265" i="1" s="1"/>
  <c r="G264" i="1" s="1"/>
  <c r="G263" i="1" s="1"/>
  <c r="G709" i="1"/>
  <c r="G708" i="1" s="1"/>
  <c r="G707" i="1" s="1"/>
  <c r="G534" i="1"/>
  <c r="G533" i="1" s="1"/>
  <c r="G806" i="1"/>
  <c r="G805" i="1" s="1"/>
  <c r="G804" i="1" s="1"/>
  <c r="G803" i="1" s="1"/>
  <c r="G517" i="1"/>
  <c r="G516" i="1" s="1"/>
  <c r="G515" i="1" s="1"/>
  <c r="G514" i="1" s="1"/>
  <c r="H497" i="1"/>
  <c r="H496" i="1" s="1"/>
  <c r="H495" i="1" s="1"/>
  <c r="G324" i="1"/>
  <c r="G323" i="1" s="1"/>
  <c r="G322" i="1" s="1"/>
  <c r="G321" i="1" s="1"/>
  <c r="G320" i="1" s="1"/>
  <c r="G593" i="1"/>
  <c r="G592" i="1" s="1"/>
  <c r="G591" i="1" s="1"/>
  <c r="G590" i="1" s="1"/>
  <c r="G677" i="1"/>
  <c r="G676" i="1" s="1"/>
  <c r="G564" i="1"/>
  <c r="G563" i="1" s="1"/>
  <c r="G771" i="1"/>
  <c r="G847" i="1"/>
  <c r="G846" i="1" s="1"/>
  <c r="G913" i="1"/>
  <c r="G912" i="1" s="1"/>
  <c r="H489" i="1"/>
  <c r="H488" i="1" s="1"/>
  <c r="H487" i="1" s="1"/>
  <c r="G406" i="1"/>
  <c r="G459" i="1"/>
  <c r="G458" i="1" s="1"/>
  <c r="G457" i="1" s="1"/>
  <c r="G456" i="1" s="1"/>
  <c r="G550" i="1"/>
  <c r="G549" i="1" s="1"/>
  <c r="G627" i="1"/>
  <c r="G626" i="1" s="1"/>
  <c r="G625" i="1" s="1"/>
  <c r="G1099" i="1"/>
  <c r="G1098" i="1" s="1"/>
  <c r="G1097" i="1" s="1"/>
  <c r="G1096" i="1" s="1"/>
  <c r="G1080" i="1" s="1"/>
  <c r="G1145" i="1"/>
  <c r="G1142" i="1" s="1"/>
  <c r="G1141" i="1" s="1"/>
  <c r="G102" i="1"/>
  <c r="G101" i="1" s="1"/>
  <c r="G88" i="1" s="1"/>
  <c r="G1128" i="1"/>
  <c r="G1127" i="1" s="1"/>
  <c r="G1126" i="1" s="1"/>
  <c r="G1125" i="1" s="1"/>
  <c r="G1323" i="1"/>
  <c r="G1322" i="1" s="1"/>
  <c r="G1000" i="1"/>
  <c r="G999" i="1" s="1"/>
  <c r="G995" i="1" s="1"/>
  <c r="G990" i="1" s="1"/>
  <c r="H242" i="1"/>
  <c r="H241" i="1" s="1"/>
  <c r="H245" i="1"/>
  <c r="H244" i="1" s="1"/>
  <c r="G228" i="1"/>
  <c r="G169" i="1"/>
  <c r="G981" i="1"/>
  <c r="G980" i="1" s="1"/>
  <c r="G979" i="1" s="1"/>
  <c r="H1153" i="1"/>
  <c r="H1152" i="1" s="1"/>
  <c r="S381" i="1" l="1"/>
  <c r="S377" i="1" s="1"/>
  <c r="S376" i="1" s="1"/>
  <c r="S370" i="1" s="1"/>
  <c r="S364" i="1" s="1"/>
  <c r="S327" i="1" s="1"/>
  <c r="S1552" i="1" s="1"/>
  <c r="Y382" i="1"/>
  <c r="Y381" i="1" s="1"/>
  <c r="Y377" i="1" s="1"/>
  <c r="H486" i="1"/>
  <c r="H485" i="1" s="1"/>
  <c r="G513" i="1"/>
  <c r="G672" i="1"/>
  <c r="G624" i="1"/>
  <c r="G623" i="1" s="1"/>
  <c r="H237" i="1"/>
  <c r="H228" i="1" s="1"/>
  <c r="H179" i="1" s="1"/>
  <c r="G489" i="1"/>
  <c r="G488" i="1" s="1"/>
  <c r="G487" i="1" s="1"/>
  <c r="G486" i="1" s="1"/>
  <c r="G485" i="1" s="1"/>
  <c r="G901" i="1"/>
  <c r="G900" i="1" s="1"/>
  <c r="G843" i="1"/>
  <c r="G842" i="1" s="1"/>
  <c r="G841" i="1" s="1"/>
  <c r="G840" i="1" s="1"/>
  <c r="G553" i="1"/>
  <c r="G552" i="1" s="1"/>
  <c r="G1436" i="1"/>
  <c r="G1431" i="1" s="1"/>
  <c r="G1423" i="1" s="1"/>
  <c r="G1445" i="1"/>
  <c r="G1442" i="1" s="1"/>
  <c r="G731" i="1"/>
  <c r="G730" i="1" s="1"/>
  <c r="G729" i="1" s="1"/>
  <c r="G728" i="1" s="1"/>
  <c r="G666" i="1"/>
  <c r="G665" i="1" s="1"/>
  <c r="G664" i="1" s="1"/>
  <c r="G540" i="1"/>
  <c r="H593" i="1"/>
  <c r="H592" i="1" s="1"/>
  <c r="H591" i="1" s="1"/>
  <c r="H590" i="1" s="1"/>
  <c r="H527" i="1" s="1"/>
  <c r="G304" i="1"/>
  <c r="G1308" i="1"/>
  <c r="G1307" i="1" s="1"/>
  <c r="G410" i="1"/>
  <c r="G405" i="1" s="1"/>
  <c r="G404" i="1" s="1"/>
  <c r="G399" i="1" s="1"/>
  <c r="G599" i="1"/>
  <c r="G598" i="1" s="1"/>
  <c r="H1458" i="1"/>
  <c r="H1148" i="1"/>
  <c r="H1147" i="1" s="1"/>
  <c r="H1140" i="1" s="1"/>
  <c r="H1124" i="1" s="1"/>
  <c r="H1029" i="1" s="1"/>
  <c r="G910" i="1"/>
  <c r="G909" i="1" s="1"/>
  <c r="H981" i="1"/>
  <c r="H980" i="1" s="1"/>
  <c r="H979" i="1" s="1"/>
  <c r="H941" i="1" s="1"/>
  <c r="H939" i="1" s="1"/>
  <c r="G605" i="1"/>
  <c r="G604" i="1" s="1"/>
  <c r="G1148" i="1"/>
  <c r="G1147" i="1" s="1"/>
  <c r="G1140" i="1" s="1"/>
  <c r="G1124" i="1" s="1"/>
  <c r="G818" i="1"/>
  <c r="G817" i="1" s="1"/>
  <c r="G816" i="1" s="1"/>
  <c r="G815" i="1" s="1"/>
  <c r="Y376" i="1" l="1"/>
  <c r="Y370" i="1" s="1"/>
  <c r="Y364" i="1" s="1"/>
  <c r="Y327" i="1" s="1"/>
  <c r="Y1552" i="1" s="1"/>
  <c r="G659" i="1"/>
  <c r="G658" i="1" s="1"/>
  <c r="H731" i="1"/>
  <c r="H730" i="1" s="1"/>
  <c r="H729" i="1" s="1"/>
  <c r="H728" i="1" s="1"/>
  <c r="H701" i="1" s="1"/>
  <c r="G308" i="1"/>
  <c r="G757" i="1"/>
  <c r="G756" i="1" s="1"/>
  <c r="G755" i="1" s="1"/>
  <c r="G907" i="1"/>
  <c r="G906" i="1" s="1"/>
  <c r="G899" i="1" s="1"/>
  <c r="G898" i="1" s="1"/>
  <c r="G897" i="1" s="1"/>
  <c r="G895" i="1" s="1"/>
  <c r="G838" i="1"/>
  <c r="G837" i="1" s="1"/>
  <c r="G1281" i="1"/>
  <c r="G1280" i="1" s="1"/>
  <c r="G1279" i="1" s="1"/>
  <c r="G1278" i="1" s="1"/>
  <c r="G1277" i="1" s="1"/>
  <c r="G720" i="1"/>
  <c r="G719" i="1" s="1"/>
  <c r="G718" i="1" s="1"/>
  <c r="H641" i="1"/>
  <c r="H640" i="1" s="1"/>
  <c r="H645" i="1"/>
  <c r="H644" i="1" s="1"/>
  <c r="G455" i="1"/>
  <c r="G434" i="1" s="1"/>
  <c r="G802" i="1"/>
  <c r="H1263" i="1"/>
  <c r="H1262" i="1" s="1"/>
  <c r="H1261" i="1" s="1"/>
  <c r="H1251" i="1"/>
  <c r="H1250" i="1" s="1"/>
  <c r="H1243" i="1" s="1"/>
  <c r="G306" i="1"/>
  <c r="G348" i="1"/>
  <c r="G347" i="1" s="1"/>
  <c r="G769" i="1"/>
  <c r="G764" i="1" s="1"/>
  <c r="G763" i="1" s="1"/>
  <c r="G345" i="1"/>
  <c r="G344" i="1" s="1"/>
  <c r="H357" i="1"/>
  <c r="H356" i="1" s="1"/>
  <c r="H343" i="1" s="1"/>
  <c r="H176" i="1"/>
  <c r="H175" i="1" s="1"/>
  <c r="H174" i="1" s="1"/>
  <c r="H170" i="1" s="1"/>
  <c r="H169" i="1" s="1"/>
  <c r="H135" i="1" s="1"/>
  <c r="G123" i="1"/>
  <c r="G122" i="1" s="1"/>
  <c r="G121" i="1" s="1"/>
  <c r="G120" i="1" s="1"/>
  <c r="G119" i="1" s="1"/>
  <c r="G118" i="1" s="1"/>
  <c r="G357" i="1"/>
  <c r="G356" i="1" s="1"/>
  <c r="G64" i="1"/>
  <c r="G63" i="1" s="1"/>
  <c r="G55" i="1" s="1"/>
  <c r="G54" i="1" s="1"/>
  <c r="G47" i="1" s="1"/>
  <c r="G22" i="1"/>
  <c r="G21" i="1" s="1"/>
  <c r="G1314" i="1"/>
  <c r="G1313" i="1" s="1"/>
  <c r="G955" i="1"/>
  <c r="G954" i="1" s="1"/>
  <c r="G953" i="1" s="1"/>
  <c r="G1532" i="1"/>
  <c r="G1531" i="1" s="1"/>
  <c r="G1394" i="1"/>
  <c r="G1393" i="1" s="1"/>
  <c r="G1417" i="1"/>
  <c r="G1416" i="1" s="1"/>
  <c r="G1415" i="1" s="1"/>
  <c r="G1512" i="1"/>
  <c r="H1460" i="1"/>
  <c r="H1455" i="1" s="1"/>
  <c r="G1467" i="1"/>
  <c r="G1462" i="1" s="1"/>
  <c r="G1353" i="1"/>
  <c r="G1352" i="1" s="1"/>
  <c r="H1467" i="1"/>
  <c r="G1508" i="1"/>
  <c r="G1064" i="1"/>
  <c r="G1063" i="1" s="1"/>
  <c r="G1440" i="1"/>
  <c r="G1439" i="1" s="1"/>
  <c r="G1058" i="1"/>
  <c r="G1057" i="1" s="1"/>
  <c r="G1359" i="1"/>
  <c r="G1358" i="1" s="1"/>
  <c r="G1450" i="1"/>
  <c r="G1447" i="1" s="1"/>
  <c r="G1412" i="1"/>
  <c r="G1411" i="1" s="1"/>
  <c r="G1410" i="1" s="1"/>
  <c r="G1409" i="1" s="1"/>
  <c r="G1529" i="1"/>
  <c r="G1528" i="1" s="1"/>
  <c r="G1521" i="1" l="1"/>
  <c r="G1516" i="1" s="1"/>
  <c r="G1515" i="1" s="1"/>
  <c r="G829" i="1"/>
  <c r="G828" i="1" s="1"/>
  <c r="G800" i="1" s="1"/>
  <c r="H1258" i="1"/>
  <c r="H1257" i="1" s="1"/>
  <c r="H1256" i="1" s="1"/>
  <c r="H1229" i="1"/>
  <c r="G1048" i="1"/>
  <c r="G1047" i="1" s="1"/>
  <c r="G1029" i="1" s="1"/>
  <c r="G303" i="1"/>
  <c r="G302" i="1" s="1"/>
  <c r="G293" i="1" s="1"/>
  <c r="G282" i="1" s="1"/>
  <c r="G261" i="1" s="1"/>
  <c r="G942" i="1"/>
  <c r="G941" i="1" s="1"/>
  <c r="H483" i="1"/>
  <c r="G702" i="1"/>
  <c r="G701" i="1" s="1"/>
  <c r="G754" i="1"/>
  <c r="G753" i="1" s="1"/>
  <c r="G1010" i="1"/>
  <c r="G1009" i="1" s="1"/>
  <c r="G1008" i="1" s="1"/>
  <c r="G1007" i="1" s="1"/>
  <c r="G989" i="1" s="1"/>
  <c r="H639" i="1"/>
  <c r="H624" i="1" s="1"/>
  <c r="H623" i="1" s="1"/>
  <c r="H621" i="1" s="1"/>
  <c r="G1460" i="1"/>
  <c r="G1455" i="1" s="1"/>
  <c r="G1438" i="1" s="1"/>
  <c r="G1414" i="1" s="1"/>
  <c r="G1403" i="1" s="1"/>
  <c r="G1317" i="1"/>
  <c r="G1316" i="1" s="1"/>
  <c r="G1288" i="1" s="1"/>
  <c r="G1287" i="1" s="1"/>
  <c r="G1286" i="1" s="1"/>
  <c r="G1226" i="1" s="1"/>
  <c r="G602" i="1"/>
  <c r="G601" i="1" s="1"/>
  <c r="G597" i="1" s="1"/>
  <c r="G596" i="1" s="1"/>
  <c r="G559" i="1"/>
  <c r="G548" i="1" s="1"/>
  <c r="G793" i="1"/>
  <c r="G792" i="1" s="1"/>
  <c r="G788" i="1" s="1"/>
  <c r="G787" i="1" s="1"/>
  <c r="G786" i="1" s="1"/>
  <c r="H1388" i="1"/>
  <c r="H1387" i="1" s="1"/>
  <c r="H1386" i="1" s="1"/>
  <c r="H1381" i="1" s="1"/>
  <c r="H1380" i="1" s="1"/>
  <c r="G374" i="1"/>
  <c r="G373" i="1" s="1"/>
  <c r="G372" i="1" s="1"/>
  <c r="G371" i="1" s="1"/>
  <c r="G370" i="1" s="1"/>
  <c r="G743" i="1"/>
  <c r="G742" i="1" s="1"/>
  <c r="G741" i="1" s="1"/>
  <c r="G740" i="1" s="1"/>
  <c r="G739" i="1" s="1"/>
  <c r="G368" i="1"/>
  <c r="G367" i="1" s="1"/>
  <c r="G366" i="1" s="1"/>
  <c r="G365" i="1" s="1"/>
  <c r="G1391" i="1"/>
  <c r="G1390" i="1" s="1"/>
  <c r="G1386" i="1" s="1"/>
  <c r="G1381" i="1" s="1"/>
  <c r="G1380" i="1" s="1"/>
  <c r="G141" i="1"/>
  <c r="G140" i="1" s="1"/>
  <c r="G86" i="1"/>
  <c r="G79" i="1" s="1"/>
  <c r="G78" i="1" s="1"/>
  <c r="G77" i="1" s="1"/>
  <c r="G76" i="1" s="1"/>
  <c r="G67" i="1" s="1"/>
  <c r="G343" i="1"/>
  <c r="H1228" i="1" l="1"/>
  <c r="H1226" i="1" s="1"/>
  <c r="G338" i="1"/>
  <c r="G337" i="1" s="1"/>
  <c r="G336" i="1" s="1"/>
  <c r="H338" i="1"/>
  <c r="H337" i="1" s="1"/>
  <c r="H336" i="1" s="1"/>
  <c r="H327" i="1" s="1"/>
  <c r="G1378" i="1"/>
  <c r="G939" i="1"/>
  <c r="G621" i="1"/>
  <c r="G1510" i="1"/>
  <c r="G1507" i="1" s="1"/>
  <c r="G1506" i="1" s="1"/>
  <c r="G1505" i="1" s="1"/>
  <c r="G1504" i="1" s="1"/>
  <c r="G1502" i="1" s="1"/>
  <c r="G211" i="1"/>
  <c r="G210" i="1" s="1"/>
  <c r="G209" i="1" s="1"/>
  <c r="G208" i="1" s="1"/>
  <c r="G207" i="1" s="1"/>
  <c r="G179" i="1" s="1"/>
  <c r="G538" i="1"/>
  <c r="G537" i="1" s="1"/>
  <c r="G364" i="1"/>
  <c r="G41" i="1"/>
  <c r="G38" i="1" s="1"/>
  <c r="G37" i="1" s="1"/>
  <c r="G36" i="1" s="1"/>
  <c r="G35" i="1" s="1"/>
  <c r="G29" i="1"/>
  <c r="G24" i="1" s="1"/>
  <c r="G17" i="1" s="1"/>
  <c r="G16" i="1" s="1"/>
  <c r="G15" i="1" s="1"/>
  <c r="G545" i="1"/>
  <c r="G544" i="1" s="1"/>
  <c r="G138" i="1"/>
  <c r="G137" i="1" s="1"/>
  <c r="G135" i="1" s="1"/>
  <c r="G139" i="1"/>
  <c r="H1465" i="1"/>
  <c r="H1462" i="1" s="1"/>
  <c r="H1438" i="1" s="1"/>
  <c r="H1414" i="1" l="1"/>
  <c r="H1403" i="1" s="1"/>
  <c r="H1378" i="1" s="1"/>
  <c r="H1552" i="1" s="1"/>
  <c r="G327" i="1"/>
  <c r="G529" i="1"/>
  <c r="G528" i="1" s="1"/>
  <c r="G13" i="1"/>
  <c r="G527" i="1" l="1"/>
  <c r="G483" i="1" s="1"/>
  <c r="G1552" i="1" s="1"/>
</calcChain>
</file>

<file path=xl/sharedStrings.xml><?xml version="1.0" encoding="utf-8"?>
<sst xmlns="http://schemas.openxmlformats.org/spreadsheetml/2006/main" count="6921" uniqueCount="773">
  <si>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</si>
  <si>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</si>
  <si>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</si>
  <si>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</si>
  <si>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</si>
  <si>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</si>
  <si>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Общее образование</t>
  </si>
  <si>
    <t>07</t>
  </si>
  <si>
    <t>02</t>
  </si>
  <si>
    <t>Муниципальная программа «Культура Тольятти (2014-2018гг.)»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</si>
  <si>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</si>
  <si>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</si>
  <si>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</si>
  <si>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</si>
  <si>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</si>
  <si>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</si>
  <si>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</si>
  <si>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</si>
  <si>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Образовательные организации высшего образования</t>
  </si>
  <si>
    <t>Мероприятия в сфере высшего образования</t>
  </si>
  <si>
    <t>Культура</t>
  </si>
  <si>
    <t>08</t>
  </si>
  <si>
    <t>01</t>
  </si>
  <si>
    <t>Дворцы, дома и другие учреждения культуры</t>
  </si>
  <si>
    <t>Субсидии автономным учреждениям</t>
  </si>
  <si>
    <t>Музеи</t>
  </si>
  <si>
    <t>Библиотеки</t>
  </si>
  <si>
    <t>Театры, концертные и другие организации исполнительских искусств</t>
  </si>
  <si>
    <t>Другие вопросы в области культуры, кинематографии</t>
  </si>
  <si>
    <t>04</t>
  </si>
  <si>
    <t>Мероприятия на обеспечение деятельности органов местного самоуправления в сфере культуры</t>
  </si>
  <si>
    <t>200</t>
  </si>
  <si>
    <t>Другие вопросы в области социальной политики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</si>
  <si>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</si>
  <si>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</si>
  <si>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</si>
  <si>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</si>
  <si>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</si>
  <si>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</si>
  <si>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010 00 00000</t>
  </si>
  <si>
    <t>010 00 02000</t>
  </si>
  <si>
    <t>010 00 02280</t>
  </si>
  <si>
    <t>010 00 04000</t>
  </si>
  <si>
    <t>010 00 04280</t>
  </si>
  <si>
    <t>010 00 02250</t>
  </si>
  <si>
    <t>010 00 04250</t>
  </si>
  <si>
    <t>010 00 02210</t>
  </si>
  <si>
    <t>010 00 02220</t>
  </si>
  <si>
    <t>010 00 02230</t>
  </si>
  <si>
    <t>010 00 02240</t>
  </si>
  <si>
    <t>010 00 04210</t>
  </si>
  <si>
    <t>010 00 04220</t>
  </si>
  <si>
    <t>010 00 04230</t>
  </si>
  <si>
    <t>010 00 04240</t>
  </si>
  <si>
    <t>010 00 04510</t>
  </si>
  <si>
    <t>040 00 00000</t>
  </si>
  <si>
    <t>040 00 04000</t>
  </si>
  <si>
    <t>040 00 04280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</si>
  <si>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</si>
  <si>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</si>
  <si>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</si>
  <si>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</si>
  <si>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</si>
  <si>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</si>
  <si>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</si>
  <si>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</si>
  <si>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</si>
  <si>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</si>
  <si>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</si>
  <si>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</si>
  <si>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</si>
  <si>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</si>
  <si>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</si>
  <si>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</si>
  <si>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</si>
  <si>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Другие вопросы в области национальной экономики</t>
  </si>
  <si>
    <t>12</t>
  </si>
  <si>
    <t>Финансовое обеспечение деятельности бюджетных и автономных учреждений</t>
  </si>
  <si>
    <t>Дума городского округа Тольятти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</si>
  <si>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</si>
  <si>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</si>
  <si>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</si>
  <si>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990 00 11000</t>
  </si>
  <si>
    <t>Председатель представительного органа муниципального образования</t>
  </si>
  <si>
    <t>990 00 11020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</si>
  <si>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</si>
  <si>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</si>
  <si>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</si>
  <si>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</si>
  <si>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990 00 11030</t>
  </si>
  <si>
    <t>Центральный аппарат</t>
  </si>
  <si>
    <t>990 00 11040</t>
  </si>
  <si>
    <t xml:space="preserve">Уплата налогов, сборов и иных платежей                  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</si>
  <si>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</si>
  <si>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Мероприятия, направленные на развитие муниципальной службы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</si>
  <si>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</si>
  <si>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</si>
  <si>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</si>
  <si>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170 00 00000</t>
  </si>
  <si>
    <t>170 00 04000</t>
  </si>
  <si>
    <t>170 00 04040</t>
  </si>
  <si>
    <t>Социальное обеспечение и иные выплаты населению</t>
  </si>
  <si>
    <t>300</t>
  </si>
  <si>
    <t>Иные выплаты населению</t>
  </si>
  <si>
    <t>360</t>
  </si>
  <si>
    <t>Финансовое обеспечение деятельности казенных  учреждений</t>
  </si>
  <si>
    <t>Учреждения, осуществляющие деятельность в сфере общегосударственного управления</t>
  </si>
  <si>
    <t>Расходы на выплаты персоналу казенных учреждений</t>
  </si>
  <si>
    <t>110</t>
  </si>
  <si>
    <t>Учреждения, осуществляющие деятельность в сфере обеспечения хозяйственного обслуживания</t>
  </si>
  <si>
    <t>Муниципальная программа «Создание условий для развития туризма на территории городского округа Тольятти на 2014-2020гг.»</t>
  </si>
  <si>
    <t>260 00 00000</t>
  </si>
  <si>
    <t>260 00 04000</t>
  </si>
  <si>
    <t>Мероприятия в сфере национальной экономики</t>
  </si>
  <si>
    <t>260 00 04070</t>
  </si>
  <si>
    <t>Другие вопросы в области средств массовой информации</t>
  </si>
  <si>
    <t xml:space="preserve">Учреждения, осуществляющие деятельность в сфере средств массовой информации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</si>
  <si>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</si>
  <si>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</si>
  <si>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</si>
  <si>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</si>
  <si>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Финансовое обеспечение деятельности казенных учреждений</t>
  </si>
  <si>
    <t xml:space="preserve">090 00 12000 </t>
  </si>
  <si>
    <t>Учреждения, осуществляющие деятельность в сфере защиты населения и территории от последствий чрезвычайных ситуаций природного и техногенного характера, гражданской обороны</t>
  </si>
  <si>
    <t>090 00 12140</t>
  </si>
  <si>
    <t>Обеспечение пожарной безопасности</t>
  </si>
  <si>
    <t>280 00 00000</t>
  </si>
  <si>
    <t xml:space="preserve">Субсидии некоммерческим организациям </t>
  </si>
  <si>
    <t>280 00 10000</t>
  </si>
  <si>
    <t>Субсидии социально ориентированным некоммерческим организациям - общественным объединениям пожарной охраны - путем предоставления субсидий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</si>
  <si>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>280 00 10020</t>
  </si>
  <si>
    <t>Субсидии некоммерческим организациям (за исключением государственных (муниципальных) учреждений)</t>
  </si>
  <si>
    <t>630</t>
  </si>
  <si>
    <t>Другие вопросы в области национальной безопасности и правоохранительной деятельности</t>
  </si>
  <si>
    <t>14</t>
  </si>
  <si>
    <t>Мероприятия, осуществляемые учреждениями в сфере обеспечения национальной безопасности и правоохранительной деятельности</t>
  </si>
  <si>
    <t>160 00 00000</t>
  </si>
  <si>
    <t>160 00 04000</t>
  </si>
  <si>
    <t>160 00 04150</t>
  </si>
  <si>
    <t>Субсидии некоммерческим организациям</t>
  </si>
  <si>
    <t>160 00 10000</t>
  </si>
  <si>
    <t>160 00 10050</t>
  </si>
  <si>
    <t>160 00 12000</t>
  </si>
  <si>
    <t>Учреждения, осуществляющие деятельность в сфере национальной безопасности и правоохранительной деятельности</t>
  </si>
  <si>
    <t>160 00 12150</t>
  </si>
  <si>
    <t>Профессиональная подготовка, переподготовка и повышение квалификации</t>
  </si>
  <si>
    <t>05</t>
  </si>
  <si>
    <t>090 00 02000</t>
  </si>
  <si>
    <t>Учреждения, осуществляющие деятельность по повышению квалификации в сфере гражданской обороны и защиты населения от чрезвычайных ситуаций</t>
  </si>
  <si>
    <t>090 00 02160</t>
  </si>
  <si>
    <t>090 00 04000</t>
  </si>
  <si>
    <t>902</t>
  </si>
  <si>
    <t>Резервные фонды</t>
  </si>
  <si>
    <t>11</t>
  </si>
  <si>
    <t>Резервные средства</t>
  </si>
  <si>
    <t>Исполнение судебных актов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</si>
  <si>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</si>
  <si>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Обслуживание государственного внутреннего и муниципального долга</t>
  </si>
  <si>
    <t>Процентные платежи по муниципальным долговым обязательствам</t>
  </si>
  <si>
    <t>990 00 13000</t>
  </si>
  <si>
    <t>Обслуживание государственного (муниципального) долга</t>
  </si>
  <si>
    <t>Обслуживание муниципального долга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</si>
  <si>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</si>
  <si>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Транспорт</t>
  </si>
  <si>
    <t>Мероприятия в сфере транспорта</t>
  </si>
  <si>
    <t>Жилищное хозяйство</t>
  </si>
  <si>
    <t>Мероприятия в области жилищного хозяйства</t>
  </si>
  <si>
    <t>Благоустройство</t>
  </si>
  <si>
    <t>Бюджетные инвестиции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</si>
  <si>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</si>
  <si>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</si>
  <si>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320</t>
  </si>
  <si>
    <t>150 00 00000</t>
  </si>
  <si>
    <t>152 00 00000</t>
  </si>
  <si>
    <t>152 00 04000</t>
  </si>
  <si>
    <t>Мероприятия в области застройки территорий</t>
  </si>
  <si>
    <t>Иные закупки товаров, работ и услуг для обеспечения государственных (муниципальных нужд)</t>
  </si>
  <si>
    <t xml:space="preserve">12 </t>
  </si>
  <si>
    <t>Учреждения, осуществляющие деятельность в сфере градостроительной деятельности</t>
  </si>
  <si>
    <t>990 00 04100</t>
  </si>
  <si>
    <t>Капитальные вложения в объекты государственной (муниципальной) собственности</t>
  </si>
  <si>
    <t>400</t>
  </si>
  <si>
    <t>410</t>
  </si>
  <si>
    <t>990 00 04130</t>
  </si>
  <si>
    <t>Дошкольное образование</t>
  </si>
  <si>
    <t>070 00 00000</t>
  </si>
  <si>
    <t>070 00 04000</t>
  </si>
  <si>
    <t>070 00 04100</t>
  </si>
  <si>
    <t>Муниципальная программа организации работы с детьми и молодежью в городском округе Тольятти «Молодежь Тольятти» на 2014-2020гг.</t>
  </si>
  <si>
    <t>030 00 00000</t>
  </si>
  <si>
    <t>Мероприятия в области молодежной политики</t>
  </si>
  <si>
    <t>030 00 02000</t>
  </si>
  <si>
    <t>Организации, осуществляющие обеспечение деятельности в области молодежной политики</t>
  </si>
  <si>
    <t>030 00 02350</t>
  </si>
  <si>
    <t>030 00 04000</t>
  </si>
  <si>
    <t>030 00 04350</t>
  </si>
  <si>
    <t>070 00 02000</t>
  </si>
  <si>
    <t>Дошкольные образовательные организации</t>
  </si>
  <si>
    <t>070 00 02260</t>
  </si>
  <si>
    <t>Мероприятия в сфере дошкольного образования</t>
  </si>
  <si>
    <t>070 00 04260</t>
  </si>
  <si>
    <t>913</t>
  </si>
  <si>
    <t>070 00 10000</t>
  </si>
  <si>
    <t>Субсидии некоммерческим организациям в сфере дошкольного образования</t>
  </si>
  <si>
    <t>070 00 10260</t>
  </si>
  <si>
    <t>Общеобразовательные организации</t>
  </si>
  <si>
    <t>070 00 02270</t>
  </si>
  <si>
    <t>070 00 02280</t>
  </si>
  <si>
    <t>Мероприятия в общеобразовательных организациях</t>
  </si>
  <si>
    <t>070 00 04270</t>
  </si>
  <si>
    <t>070 00 04280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</si>
  <si>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</si>
  <si>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070 00 06000</t>
  </si>
  <si>
    <t>Субсидии юридическим лицам в сфере общего образования</t>
  </si>
  <si>
    <t>070 00 06270</t>
  </si>
  <si>
    <t>Другие вопросы в области образования</t>
  </si>
  <si>
    <t>Организации, осуществляющие обеспечение образовательной деятельности</t>
  </si>
  <si>
    <t>070 00 02300</t>
  </si>
  <si>
    <t>Мероприятия в организациях, осуществляющих обеспечение образовательной деятельности</t>
  </si>
  <si>
    <t>070 00 04300</t>
  </si>
  <si>
    <t>070 00 12000</t>
  </si>
  <si>
    <t>070 00 12300</t>
  </si>
  <si>
    <t>050 00 00000</t>
  </si>
  <si>
    <t>050 00 04000</t>
  </si>
  <si>
    <t>050 00 04270</t>
  </si>
  <si>
    <t>050 00 06000</t>
  </si>
  <si>
    <t>050 00 06270</t>
  </si>
  <si>
    <t>917</t>
  </si>
  <si>
    <t>020 00 00000</t>
  </si>
  <si>
    <t>020 00 02000</t>
  </si>
  <si>
    <t>020 00 02280</t>
  </si>
  <si>
    <t>020 00 04000</t>
  </si>
  <si>
    <t>020 00 04280</t>
  </si>
  <si>
    <t>Физическая культура</t>
  </si>
  <si>
    <t>Учреждения, осуществляющие деятельность в области физической культуры и спорта</t>
  </si>
  <si>
    <t>020 00 02360</t>
  </si>
  <si>
    <t>Мероприятия в области физической культуры и спорта</t>
  </si>
  <si>
    <t>020 00 04360</t>
  </si>
  <si>
    <t>Мероприятия на обеспечение деятельности органов местного самоуправления в области физической культуры и спорта</t>
  </si>
  <si>
    <t>Субсидии некоммерческим организациям в области физической культуры и спорта</t>
  </si>
  <si>
    <t>280 00 10360</t>
  </si>
  <si>
    <t>Субсидии некоммерческим организациям (за исключением государственных (муниципальных) учреждений</t>
  </si>
  <si>
    <t>Массовый спорт</t>
  </si>
  <si>
    <t>Закупка товаров, работ и услуг для обеспечения государственных (муниципальных) нужд</t>
  </si>
  <si>
    <t>Единовременное пособие на первоочередные нужды</t>
  </si>
  <si>
    <t>Единовременное пособие в связи с принятием ребенка на воспитание в приемную семью, на патронатное воспитание</t>
  </si>
  <si>
    <t>Ежемесячное пособие на содержание ребенка, переданного на воспитание в приемную семью, на патронатное воспитание</t>
  </si>
  <si>
    <t>Мероприятия в сфере социального обслуживания населения</t>
  </si>
  <si>
    <t>280 00 12000</t>
  </si>
  <si>
    <t>Учреждения, обеспечивающие  поддержку некоммерческих организаций</t>
  </si>
  <si>
    <t>280 00 12380</t>
  </si>
  <si>
    <t>Мероприятия в области социальной политики</t>
  </si>
  <si>
    <t>050 00 04370</t>
  </si>
  <si>
    <t>810</t>
  </si>
  <si>
    <t xml:space="preserve">Субсидии некоммерческим организациям, не являющимся государственными (муниципальными) учреждениями, на осуществление уставной деятельности </t>
  </si>
  <si>
    <t>921</t>
  </si>
  <si>
    <t>110 00 02000</t>
  </si>
  <si>
    <t>Учреждения, обеспечивающие предоставление государственных и муниципальных услуг</t>
  </si>
  <si>
    <t>110 00 02470</t>
  </si>
  <si>
    <t>Мероприятия в учреждениях, обеспечивающих предоставление государственных и муниципальных услуг</t>
  </si>
  <si>
    <t>110 00 04470</t>
  </si>
  <si>
    <t>Связь и информатика</t>
  </si>
  <si>
    <t>Учреждения, осуществляющие деятельность в сфере связи и информатики</t>
  </si>
  <si>
    <t>110 00 02480</t>
  </si>
  <si>
    <t>Пенсионное обеспечение</t>
  </si>
  <si>
    <t>Доплаты к пенсиям, дополнительное пенсионное обеспечение</t>
  </si>
  <si>
    <t>Выплаты отдельным категориям граждан</t>
  </si>
  <si>
    <t>050 00 09000</t>
  </si>
  <si>
    <t>Ежемесячные  денежные выплаты на питание детям-инвалидам</t>
  </si>
  <si>
    <t>050 00 09010</t>
  </si>
  <si>
    <t>Публичные нормативные социальные выплаты гражданам</t>
  </si>
  <si>
    <t>310</t>
  </si>
  <si>
    <t>Ежемесячные денежные выплаты спортсменам высокого класса, тренерам, подготовившим спортсменов высокого класса, бывшим работникам физкультурно-спортивных организаций</t>
  </si>
  <si>
    <t>050 00 09020</t>
  </si>
  <si>
    <t>Компенсационные денежные выплаты части родительской платы за присмотр и уход за детьми в муниципальных образовательных учреждениях городского округа Тольятти</t>
  </si>
  <si>
    <t>050 00 09030</t>
  </si>
  <si>
    <t>050 00 09050</t>
  </si>
  <si>
    <t>Единовременная денежная выплата ко дню воинской славы России - Дню Победы советского народа  в Великой Отечественной войне 1941-1945 годов (9 мая)</t>
  </si>
  <si>
    <t>050 00 09060</t>
  </si>
  <si>
    <t>Единовременная денежная выплата ко Дню памяти жертв политических репрессий (30 октября)</t>
  </si>
  <si>
    <t>050 00 09070</t>
  </si>
  <si>
    <t>Единовременная денежная выплата к памятной дате России -  Дню Героев Отечества (9 декабря)</t>
  </si>
  <si>
    <t>050 00 09080</t>
  </si>
  <si>
    <t>Денежные выплаты на оплату социальных услуг, предоставляемых на условиях оплаты отдельным категориям граждан</t>
  </si>
  <si>
    <t>050 00 09100</t>
  </si>
  <si>
    <t xml:space="preserve">Ежемесячные денежные выплаты Почетным гражданам городского округа Тольятти </t>
  </si>
  <si>
    <t>050 00 09110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</si>
  <si>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 его смерти</t>
  </si>
  <si>
    <t>050 00 09120</t>
  </si>
  <si>
    <t xml:space="preserve">Единовременные денежные  выплаты на оплату оздоровительных услуг Почетным гражданам городского округа Тольятти </t>
  </si>
  <si>
    <t>050 00 09130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</si>
  <si>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</si>
  <si>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050 00 09140</t>
  </si>
  <si>
    <t xml:space="preserve">Компенсационные  выплаты  родственникам  умершего (погибшего) Почетного гражданина городского округа Тольятти  в случае осуществления ими изготовления и установки надгробного памятника  на могиле умершего (погибшего) Почетного гражданина городского округа Тольятти </t>
  </si>
  <si>
    <t>050 00 09150</t>
  </si>
  <si>
    <t xml:space="preserve">Ежемесячные пособия на содержание детей депутата, выборного должностного лица 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</si>
  <si>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050 00 09170</t>
  </si>
  <si>
    <t xml:space="preserve">Выплата рентных платежей по договорам пожизненной ренты </t>
  </si>
  <si>
    <t>050 00 09190</t>
  </si>
  <si>
    <t>050 00 09220</t>
  </si>
  <si>
    <t>Единовременные денежные выплаты гражданам, находящимся в трудных жизненных ситуациях и чрезвычайных обстоятельствах</t>
  </si>
  <si>
    <t>050 00 09230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</si>
  <si>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</si>
  <si>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050 00 09240</t>
  </si>
  <si>
    <t>Ежемесячные денежные выплаты гражданам, являющимся родителями (законными представителями) ВИЧ-инфицированных - несовершеннолетних, рожденных от ВИЧ-инфицированных матерей</t>
  </si>
  <si>
    <t>050 00 09250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</si>
  <si>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</si>
  <si>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050 00 09270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</si>
  <si>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</si>
  <si>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050 00 09290</t>
  </si>
  <si>
    <t>Ежемесячные денежные выплаты на ребёнка одному из родителей, обучающемуся по очной форме обучения</t>
  </si>
  <si>
    <t>050 00 09310</t>
  </si>
  <si>
    <t>Ежемесячные денежные выплаты на приобретение льготных электронных проездных билетов</t>
  </si>
  <si>
    <t>050 00 09320</t>
  </si>
  <si>
    <t>Ежемесячные денежные выплаты к пенсии отдельным категориям граждан</t>
  </si>
  <si>
    <t>050 00 09330</t>
  </si>
  <si>
    <t>Дополнительные меры социальной поддержки для отдельных категорий граждан, проживающих в домах, лишённых статуса системы социального обслуживания населения, на оплату жилого помещения и коммунальных услуг</t>
  </si>
  <si>
    <t xml:space="preserve">300 </t>
  </si>
  <si>
    <t>920</t>
  </si>
  <si>
    <t>Лесное хозяйство</t>
  </si>
  <si>
    <t>Мероприятия в области лесного хозяйства</t>
  </si>
  <si>
    <t>Дорожное хозяйство (дорожные фонды)</t>
  </si>
  <si>
    <t>Мероприятия в сфере дорожного хозяйства</t>
  </si>
  <si>
    <t/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</si>
  <si>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</si>
  <si>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</si>
  <si>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</si>
  <si>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</si>
  <si>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</si>
  <si>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</si>
  <si>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</si>
  <si>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</si>
  <si>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</si>
  <si>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</si>
  <si>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Мероприятия по другим вопросам в области охраны окружающей среды</t>
  </si>
  <si>
    <t>155 00 00000</t>
  </si>
  <si>
    <t>155 00 04000</t>
  </si>
  <si>
    <t>155 00 04090</t>
  </si>
  <si>
    <t>120 00 00000</t>
  </si>
  <si>
    <t>120 00 02000</t>
  </si>
  <si>
    <t>Учреждения, осуществляющие деятельность  в сфере национальной экономики</t>
  </si>
  <si>
    <t>120 00 02070</t>
  </si>
  <si>
    <t xml:space="preserve">Муниципальная программа «Развитие транспортной системы и дорожного хозяйства городского округа Тольятти на 2014-2020гг.» </t>
  </si>
  <si>
    <t xml:space="preserve">Подпрограмма «Развитие городского пассажирского транспорта в городском округе Тольятти на период 2014-2020гг.» </t>
  </si>
  <si>
    <t xml:space="preserve">04 </t>
  </si>
  <si>
    <t>Учреждения, осуществляющие деятельность в сфере дорожного хозяйства</t>
  </si>
  <si>
    <t>040 00 04180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</si>
  <si>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</si>
  <si>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</si>
  <si>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</si>
  <si>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</si>
  <si>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</si>
  <si>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</si>
  <si>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</si>
  <si>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</si>
  <si>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</si>
  <si>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</si>
  <si>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</si>
  <si>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</si>
  <si>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</si>
  <si>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</si>
  <si>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</si>
  <si>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</si>
  <si>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 xml:space="preserve">150 00 00000 </t>
  </si>
  <si>
    <t>152 00 04100</t>
  </si>
  <si>
    <t>152 00 04180</t>
  </si>
  <si>
    <t>154 00 00000</t>
  </si>
  <si>
    <t xml:space="preserve">154 00 04000 </t>
  </si>
  <si>
    <t xml:space="preserve">154 00 04180 </t>
  </si>
  <si>
    <t>154 00 12000</t>
  </si>
  <si>
    <t>154 00 12180</t>
  </si>
  <si>
    <t>155 00 06000</t>
  </si>
  <si>
    <t>155 00 06520</t>
  </si>
  <si>
    <t>155 00 06530</t>
  </si>
  <si>
    <t>155 00 06540</t>
  </si>
  <si>
    <t>155 00 06550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</si>
  <si>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</si>
  <si>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</si>
  <si>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</si>
  <si>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</si>
  <si>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</si>
  <si>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</si>
  <si>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</si>
  <si>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</si>
  <si>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</si>
  <si>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 xml:space="preserve">990 00 00000 </t>
  </si>
  <si>
    <t>990 00 04410</t>
  </si>
  <si>
    <t>990 00 04420</t>
  </si>
  <si>
    <t>990 00 07000</t>
  </si>
  <si>
    <t>990 00 07090</t>
  </si>
  <si>
    <t>050 00 09180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</si>
  <si>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</si>
  <si>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</si>
  <si>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</si>
  <si>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</si>
  <si>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</si>
  <si>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</si>
  <si>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</si>
  <si>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</si>
  <si>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</si>
  <si>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320 00 04410</t>
  </si>
  <si>
    <t>020 00 04600</t>
  </si>
  <si>
    <t>ИТОГО РАСХОДОВ</t>
  </si>
  <si>
    <t>Сумма (тыс.руб.)</t>
  </si>
  <si>
    <t xml:space="preserve">к  решению Думы </t>
  </si>
  <si>
    <t>Единовременная денежная выплата  к памятной дате России -  Дню участников ликвидации последствий радиационных аварий и катастроф и памяти жертв этих аварий и катастроф (26 апреля)</t>
  </si>
  <si>
    <t>Единовременное пособие одному из родителей  в связи с рождением ребенка в День исторического рождения города (20 июня)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</si>
  <si>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</si>
  <si>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</si>
  <si>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010 00 06500</t>
  </si>
  <si>
    <t>010 00 06000</t>
  </si>
  <si>
    <t>Субсидии юридическим лицам в сфере культуры</t>
  </si>
  <si>
    <t>155 00 06560</t>
  </si>
  <si>
    <t>Иные закупки товаров, работ и услуг для обеспечения
государственных (муниципальных) нужд</t>
  </si>
  <si>
    <t>060 00 00000</t>
  </si>
  <si>
    <t>060 00 04000</t>
  </si>
  <si>
    <t>060 00 04150</t>
  </si>
  <si>
    <t>Субсидии на возмещение затрат от перевозки пассажиров на нерентабельных рейсах по муниципальным маршрутам регулярных перевозок</t>
  </si>
  <si>
    <t>990 00 04610</t>
  </si>
  <si>
    <t>Мероприятия в сфере градостроительства</t>
  </si>
  <si>
    <t xml:space="preserve">Субсидии на возмещение недополученных доходов при осуществлении регулярных перевозок льготных категорий граждан по муниципальным маршрутам по льготному электронному проездному билету </t>
  </si>
  <si>
    <t>010 00 02200</t>
  </si>
  <si>
    <t>010 00 04200</t>
  </si>
  <si>
    <t>Парковые комплексы</t>
  </si>
  <si>
    <t>Муниципальная программа «Развитие физической культуры и спорта в городском округе Тольятти на 2017-2021 годы»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</si>
  <si>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</si>
  <si>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Муниципальная программа «Противодействие коррупции в городском округе Тольятти на 2017-2021 годы»</t>
  </si>
  <si>
    <t>Муниципальная программа «Развитие органов местного самоуправления городского округа Тольятти на 2017-2022 годы»</t>
  </si>
  <si>
    <t>Муниципальная программа «Охрана окружающей среды на территории городского округа Тольятти на 2017-2021 годы»</t>
  </si>
  <si>
    <t>090 00 04280</t>
  </si>
  <si>
    <t xml:space="preserve">090 00 04280 </t>
  </si>
  <si>
    <t>090 00 04150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</si>
  <si>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</si>
  <si>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Дополнительное образование детей</t>
  </si>
  <si>
    <t>040 00 04240</t>
  </si>
  <si>
    <t>901</t>
  </si>
  <si>
    <t>221 00 04000</t>
  </si>
  <si>
    <t>221 00 04050</t>
  </si>
  <si>
    <t>221 00 00000</t>
  </si>
  <si>
    <t>914</t>
  </si>
  <si>
    <t xml:space="preserve">Муниципальная программа «Развитие инфраструктуры градостроительной деятельности городского округа Тольятти на 2017-2022 годы» </t>
  </si>
  <si>
    <t>100 00 00000</t>
  </si>
  <si>
    <t>100 00 04000</t>
  </si>
  <si>
    <t>100 00 04310</t>
  </si>
  <si>
    <t>Молодежная политика</t>
  </si>
  <si>
    <t>909</t>
  </si>
  <si>
    <t>Подпрограмма «Развитие муниципальной службы в городском округе Тольятти на 2017-2022 годы»</t>
  </si>
  <si>
    <t>Муниципальная программа «Профилактика терроризма, экстремизма и иных правонарушений на территории городского округа Тольятти на 2017-2019 годы»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</si>
  <si>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</si>
  <si>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Муниципальная программа «Развитие системы образования городского округа Тольятти на 2017-2020 гг.»</t>
  </si>
  <si>
    <t>Расходы на выплаты персоналу казенных  учреждений</t>
  </si>
  <si>
    <t>990 00 04060</t>
  </si>
  <si>
    <t>900</t>
  </si>
  <si>
    <t>151 00 00000</t>
  </si>
  <si>
    <t>151 00 04000</t>
  </si>
  <si>
    <t>151 00 04180</t>
  </si>
  <si>
    <t>151 00 04420</t>
  </si>
  <si>
    <t>120 00 04000</t>
  </si>
  <si>
    <t>120 00 04070</t>
  </si>
  <si>
    <t>Субсидии некоммерческим организациям, не являющимся 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</si>
  <si>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 xml:space="preserve">280 00 10370 </t>
  </si>
  <si>
    <t xml:space="preserve">Подпрограмма «Содержание улично-дорожной сети городского округа Тольятти на  2014-2020гг.» </t>
  </si>
  <si>
    <t>010 00 04100</t>
  </si>
  <si>
    <t>270 00 00000</t>
  </si>
  <si>
    <t>270 00 04000</t>
  </si>
  <si>
    <t>270 00 04040</t>
  </si>
  <si>
    <t>Муниципальная программа «Развитие потребительского рынка в городском округе Тольятти на 2017-2021 годы»</t>
  </si>
  <si>
    <t>Строительство объектов дошкольного образования</t>
  </si>
  <si>
    <t>070 00 S3390</t>
  </si>
  <si>
    <t xml:space="preserve"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речным транспортом на городской паромной переправе «Микрорайон Шлюзовой – полуостров Копылово» </t>
  </si>
  <si>
    <t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по межмуниципальным маршрутам на садово-дачные массивы автомобильным транспортом</t>
  </si>
  <si>
    <t>Субсидии на возмещение недополученных доходов от перевозки пассажиров и  багажа по муниципальным маршрутам регулярных перевозок по льготному регулируемому тарифу при оплате транспортными картами жителя городского округа Тольятти</t>
  </si>
  <si>
    <t xml:space="preserve">В том числе средства выше-стоящих бюджетов </t>
  </si>
  <si>
    <t>Материально-техническое обеспечение деятельности Общественной палаты</t>
  </si>
  <si>
    <t>Администрация городского округа Тольятти</t>
  </si>
  <si>
    <t>Департамент по управлению муниципальным имуществом администрации городского округа Тольятти</t>
  </si>
  <si>
    <t>Департамент общественной безопасности администрации городского округа Тольятти</t>
  </si>
  <si>
    <t>Департамент экономического развития администрации городского округа Тольятти</t>
  </si>
  <si>
    <t>Департамент культуры администрации городского округа Тольятти</t>
  </si>
  <si>
    <t>Департамент образования администрации городского округа Тольятти</t>
  </si>
  <si>
    <t>Департамент градостроительной деятельности администрации городского округа Тольятти</t>
  </si>
  <si>
    <t>Департамент социального обеспечения администрации городского округа Тольятти</t>
  </si>
  <si>
    <t>Управление физической культуры и спорта администрации городского округа Тольятти</t>
  </si>
  <si>
    <t>Отдел организации муниципальных торгов администрации городского округа Тольятти</t>
  </si>
  <si>
    <t>Департамент городского хозяйства администрации городского округа Тольятти</t>
  </si>
  <si>
    <t>Департамент  информационных технологий и связи администрации городского округа Тольятти</t>
  </si>
  <si>
    <t>090 00 04230</t>
  </si>
  <si>
    <t>Департамент дорожного хозяйства и транспорта администрации городского округа Тольятти</t>
  </si>
  <si>
    <t>Высшее образование</t>
  </si>
  <si>
    <t>330 00 04270</t>
  </si>
  <si>
    <t>Департамент финансов администрации городского округа Тольятти</t>
  </si>
  <si>
    <t>Приложение 6</t>
  </si>
  <si>
    <t>Муниципальная программа «Тольятти - чистый город» на 2015-2019 годы</t>
  </si>
  <si>
    <t>050 00 04280</t>
  </si>
  <si>
    <t>924</t>
  </si>
  <si>
    <t>Управление взаимодействия с общественностью администрации городского округа Тольятти</t>
  </si>
  <si>
    <t>Организационное управление администрации городского округа Тольятти</t>
  </si>
  <si>
    <t>912</t>
  </si>
  <si>
    <t>Отдел развития потребительского рынка администрации городского округа Тольятти</t>
  </si>
  <si>
    <t>Муниципальная программа «Ремонт  помещений, находящихся в муниципальной собственности городского округа Тольятти, на 2018-2022 годы»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</si>
  <si>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</si>
  <si>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330 00 L555F  </t>
  </si>
  <si>
    <t>Муниципальная программа «Содержание и ремонт объектов и сетей инженерной инфраструктуры городского округа Тольятти на 2018-2022 годы»</t>
  </si>
  <si>
    <t>330 00 S3320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</si>
  <si>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2014-2020 годы» </t>
  </si>
  <si>
    <t>330 00 S3760</t>
  </si>
  <si>
    <t xml:space="preserve">Мероприятия в рамках реализации государственной программы Самарской области «Поддержка инициатив населения муниципальных образований в Самарской области» на 2017-2025 годы» </t>
  </si>
  <si>
    <t>240 00 04450</t>
  </si>
  <si>
    <t>Обеспечение долевого финансирования расходов</t>
  </si>
  <si>
    <t>080 00 L0000</t>
  </si>
  <si>
    <t xml:space="preserve">Предоставление молодым семьям социальных выплат на приобретение жилья или строительство индивидуального жилого дома </t>
  </si>
  <si>
    <t>080 00 00000</t>
  </si>
  <si>
    <t>Муниципальная программа городского округа Тольятти «Молодой семье - доступное жилье» на 2014-2020гг.</t>
  </si>
  <si>
    <t>Муниципальная программа городского округа Тольятти «Развитие малого и среднего предпринимательства городского округа Тольятти на 2018-2022 годы»</t>
  </si>
  <si>
    <t>Поддержка и развитие малого и среднего предпринимательства</t>
  </si>
  <si>
    <t xml:space="preserve">155 00 04090 </t>
  </si>
  <si>
    <t xml:space="preserve">155 00 04000 </t>
  </si>
  <si>
    <t>152 00 S3270</t>
  </si>
  <si>
    <t>050 00 09300</t>
  </si>
  <si>
    <t>050 00 09340</t>
  </si>
  <si>
    <t>050 00 09350</t>
  </si>
  <si>
    <t>050 00 09360</t>
  </si>
  <si>
    <t>050 00 09370</t>
  </si>
  <si>
    <t>050 00 09380</t>
  </si>
  <si>
    <t>050 00 09390</t>
  </si>
  <si>
    <t>050 00 04340</t>
  </si>
  <si>
    <r>
      <t xml:space="preserve">Единовременное пособие в связи с награждением медалью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За особые успехи в учении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по окончании обучения в образовательной организации, реализующей образовательные программы среднего общего образования</t>
    </r>
  </si>
  <si>
    <t xml:space="preserve">Единовременное пособие при зачислении детей-сирот, детей, оставшихся без попечения родителей, в 1 класс образовательной организации, реализующей образовательные программы начального общего образования </t>
  </si>
  <si>
    <t>Единовременное пособие на частичную компенсацию оплаты государственной пошлины за осуществление  государственной регистрации прав на недвижимое имущество детей-сирот, детей, оставшихся без попечения родителей</t>
  </si>
  <si>
    <t>330 00 04260</t>
  </si>
  <si>
    <t>Мероприятия в сфере  дополнительного образования</t>
  </si>
  <si>
    <t>330 00 04280</t>
  </si>
  <si>
    <t>Социальные выплаты гражданам, кроме публичных нормативных социальных выплат</t>
  </si>
  <si>
    <t xml:space="preserve">280 00 10570 </t>
  </si>
  <si>
    <t>090 00 04220</t>
  </si>
  <si>
    <t>090 00 04240</t>
  </si>
  <si>
    <t>Выплаты именных  премий  главы городского округа Тольятти лицам с ограниченными возможностями здоровья и добровольцам из числа жителей городского округа</t>
  </si>
  <si>
    <t>Муниципальная программа «Поддержка социально ориентированных некоммерческих организаций, содействие развитию некоммерческих организаций и общественных инициатив на 2015-2020 годы»</t>
  </si>
  <si>
    <t>926</t>
  </si>
  <si>
    <t xml:space="preserve">Резервный фонд администрации городского округа Тольятти </t>
  </si>
  <si>
    <t>220 00 11000</t>
  </si>
  <si>
    <t>220 00 11010</t>
  </si>
  <si>
    <t>220 00 11040</t>
  </si>
  <si>
    <t>220 00 04000</t>
  </si>
  <si>
    <t>220 00 04040</t>
  </si>
  <si>
    <t xml:space="preserve">220 00 04120 </t>
  </si>
  <si>
    <t>220 00 04120</t>
  </si>
  <si>
    <t>220 00 08000</t>
  </si>
  <si>
    <t>220 00 08010</t>
  </si>
  <si>
    <t>220 00 12000</t>
  </si>
  <si>
    <t xml:space="preserve">220 00 12040 </t>
  </si>
  <si>
    <t xml:space="preserve">220 00 12060 </t>
  </si>
  <si>
    <t>220 00 02000</t>
  </si>
  <si>
    <t>220 00 02080</t>
  </si>
  <si>
    <t xml:space="preserve">280 00 10130 </t>
  </si>
  <si>
    <t>Субсидии некоммерческим организациям,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</si>
  <si>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>080 00 04110</t>
  </si>
  <si>
    <t>Предоставление социальных выплат на обеспечение жильем молодых семей, члены которых превысили возраст 35 лет, имеющих непогашенный жилищный кредит (займ), оформленный до 01.01.2011 года</t>
  </si>
  <si>
    <t>230 00 S0340</t>
  </si>
  <si>
    <t>230 00 S3800</t>
  </si>
  <si>
    <t>230 00 S3810</t>
  </si>
  <si>
    <t>Мероприятия в рамках реализации государственной программы Самарской области «Развитие информационно-телекоммуникационной инфраструктуры Самарской области» на 2014-2020 годы</t>
  </si>
  <si>
    <t xml:space="preserve">280 00 10620 </t>
  </si>
  <si>
    <t>Субсидии некоммерческим организациям, не являющимся государственными (муниципальными) учреждениями, на реализацию общественно значимых мероприятий для отдельных категорий граждан на территории городского округа Тольятти</t>
  </si>
  <si>
    <t>110 00 S3550</t>
  </si>
  <si>
    <t xml:space="preserve">Муниципальная программа «Развитие транспортной системы и дорожного хозяйства городского округа Тольятти на 2014-2020гг.»  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</si>
  <si>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</si>
  <si>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r>
      <t xml:space="preserve">Мероприятия в рамках подпрограммы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Модернизация и развитие автомобильных дорог общего пользования местного значения городского округа Тольятти на 2014-2020 годы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 xml:space="preserve">муниципальной 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транспортной системы и дорожного хозяйства городского округа Тольятти на 2014-2020гг.</t>
    </r>
    <r>
      <rPr>
        <sz val="13"/>
        <rFont val="Calibri"/>
        <family val="2"/>
        <charset val="204"/>
      </rPr>
      <t>»</t>
    </r>
  </si>
  <si>
    <t xml:space="preserve">Подпрограмма «Модернизация и развитие автомобильных дорог общего пользования местного значения городского округа Тольятти на 2014-2020 годы»  </t>
  </si>
  <si>
    <t xml:space="preserve">Подпрограмма  «Повышение безопасности дорожного движения на период 2014-2020гг.»                      </t>
  </si>
  <si>
    <t xml:space="preserve">Подпрограмма «Содержание улично-дорожной сети городского округа Тольятти на 2014-2020гг.» </t>
  </si>
  <si>
    <t>Муниципальная программа «Развитие системы образования городского округа Тольятти на 2017-2020гг.»</t>
  </si>
  <si>
    <t>Субвенции</t>
  </si>
  <si>
    <t>Организация деятельности в сфере обеспечения жильем отдельных категорий граждан</t>
  </si>
  <si>
    <t>220 00 75000</t>
  </si>
  <si>
    <t>220 00 75080</t>
  </si>
  <si>
    <t>Организация деятельности в сфере охраны окружающей среды</t>
  </si>
  <si>
    <t>Организация транспортного обслуживания населения на садово-дачные массивы</t>
  </si>
  <si>
    <t>220 00 75120</t>
  </si>
  <si>
    <t>220 00 75130</t>
  </si>
  <si>
    <t>Организация деятельности административных комиссий</t>
  </si>
  <si>
    <t xml:space="preserve">100 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</si>
  <si>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</si>
  <si>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Меры по осуществлению деятельности по опеке и попечительству в отношении совершеннолетних граждан</t>
  </si>
  <si>
    <t>Организация деятельности в сфере охраны труда</t>
  </si>
  <si>
    <t>220 00 75200</t>
  </si>
  <si>
    <t>220 00 75190</t>
  </si>
  <si>
    <t>220 00 75180</t>
  </si>
  <si>
    <t>220 00 75160</t>
  </si>
  <si>
    <t>923</t>
  </si>
  <si>
    <t>Организация деятельности в сфере архивного дела</t>
  </si>
  <si>
    <t>220 00 75150</t>
  </si>
  <si>
    <t>Охрана семьи и детства</t>
  </si>
  <si>
    <t>Вознаграждение, причитающееся приемному родителю, патронатному воспитателю</t>
  </si>
  <si>
    <t>050 00 75000</t>
  </si>
  <si>
    <t>050 00 75170</t>
  </si>
  <si>
    <t>110 00 75000</t>
  </si>
  <si>
    <t>110 00 75120</t>
  </si>
  <si>
    <t>Осуществление деятельности по опеке и попечительству над несовершеннолетними лицами и социальной поддержке семьи, материнства и детства</t>
  </si>
  <si>
    <t>110 00 75180</t>
  </si>
  <si>
    <t>110 00 75190</t>
  </si>
  <si>
    <t xml:space="preserve">340 00 00000 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</si>
  <si>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2018-2022 годы</t>
    </r>
    <r>
      <rPr>
        <sz val="13"/>
        <rFont val="Calibri"/>
        <family val="2"/>
        <charset val="204"/>
      </rPr>
      <t>»</t>
    </r>
  </si>
  <si>
    <t xml:space="preserve">340 00 L5550  </t>
  </si>
  <si>
    <t>903</t>
  </si>
  <si>
    <t>070 00 75000</t>
  </si>
  <si>
    <t>Предоставление общедоступного и бесплатного дошкольного образования в муниципальных дошкольных образовательных организациях</t>
  </si>
  <si>
    <t>070 00 75020</t>
  </si>
  <si>
    <t>Ежемесячные денежные выплаты в размере 3 700 (трех тысяч семисот) рублей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</si>
  <si>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070 00 75230</t>
  </si>
  <si>
    <t>Выплата ежемесячного вознаграждения за выполнение функций классного руководителя педагогическим работникам в муниципальных общеобразовательных организациях</t>
  </si>
  <si>
    <t>070 00 75050</t>
  </si>
  <si>
    <t>070 00 75060</t>
  </si>
  <si>
    <t>Предоставление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</si>
  <si>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Предоставление общедоступного и бесплатного дополнительного образования детей в муниципальных общеобразовательных организациях</t>
  </si>
  <si>
    <t>070 00 75270</t>
  </si>
  <si>
    <t>830</t>
  </si>
  <si>
    <t>990 00 S2004</t>
  </si>
  <si>
    <t>990 00 S2000</t>
  </si>
  <si>
    <t xml:space="preserve">330 00 S3320  </t>
  </si>
  <si>
    <t>070 00 S2000</t>
  </si>
  <si>
    <t>070 00 S2002</t>
  </si>
  <si>
    <t>010 00 S2000</t>
  </si>
  <si>
    <t>010 00 S2002</t>
  </si>
  <si>
    <t>020 00 S2000</t>
  </si>
  <si>
    <t>020 00 S2002</t>
  </si>
  <si>
    <t>Обеспечение долевого софинансирования расходов</t>
  </si>
  <si>
    <t>Cоздание, организация деятельности и развитие многофункционального центра предоставления государственных и муниципальных услуг</t>
  </si>
  <si>
    <t>050 00 09400</t>
  </si>
  <si>
    <t>Ежемесячные денежные выплаты на проезд для отдельных категорий граждан из числа инвалидов</t>
  </si>
  <si>
    <t>070 00 75040</t>
  </si>
  <si>
    <t>Осуществление ежемесячной денежной выплаты в размере 5000 (пяти тысяч) рублей молодым, в возрасте не старше 30 лет, педагогическим работникам муниципальных дошкольных образовательных и общеобразовательных учреждений</t>
  </si>
  <si>
    <t>110 00 S3420</t>
  </si>
  <si>
    <t>110 00 S3000</t>
  </si>
  <si>
    <t>100 00 02000</t>
  </si>
  <si>
    <t>100 00 02320</t>
  </si>
  <si>
    <t>100 00 04320</t>
  </si>
  <si>
    <t>Мероприятия в организациях, осуществляющих обеспечение градостроительной деятельности</t>
  </si>
  <si>
    <t>330 00 04100</t>
  </si>
  <si>
    <t>Поддержка муниципальных программ формирования современной городской среды</t>
  </si>
  <si>
    <t>070 00 75030</t>
  </si>
  <si>
    <t>Оплата широкополосного доступа учреждений к сети Интернет, оплата услуг доступа к сети Интернет детей – инвалидов, находящихся на индивидуальном обучении и получающих общее образование в дистанционной форме</t>
  </si>
  <si>
    <t>090 00 04040</t>
  </si>
  <si>
    <t>020 00 S3920</t>
  </si>
  <si>
    <t xml:space="preserve">Мероприятия в рамках реализации государственной программы Самарской области «Подготовка к проведению в 2018 году чемпионата мира по футболу» </t>
  </si>
  <si>
    <t>Обеспечение предоставления гарантий в области пенсионного обеспечения в виде ежемесячной доплаты к страховой пенсии лицам, замещавшим должности депутатов, выборным должностным лицам местного самоуправления, осуществляющим свои полномочия на постоянной основе в органах местного самоуправления городского округа Тольятти, и пенсии за выслугу лет лицам, замещавшим должности муниципальной службы в органах местного самоуправления городского округа Тольятти, в том числе комиссионное вознаграждение по операциям с кредитными организациями</t>
  </si>
  <si>
    <t>Осуществление ежемесячной денежной выплаты в размере 1500 (одной тысячи пятисот) рублей на ставку заработной платы педагогическим работникам муниципальных общеобразовательных организаций, реализующих дополнительные общеобразовательные программы</t>
  </si>
  <si>
    <t>070 00 75280</t>
  </si>
  <si>
    <t>020 00 S3340</t>
  </si>
  <si>
    <r>
      <t xml:space="preserve">Мероприятия на реализацию государственной программы Самарской области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социальной защиты населения в Самарской области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>на 2014-2020 годы</t>
    </r>
  </si>
  <si>
    <t>070 00 S3340</t>
  </si>
  <si>
    <t>070 00 S3350</t>
  </si>
  <si>
    <t>Мероприятия на реализацию государственной программы Самарской области «Развитие социальной защиты населения в Самарской области» на 2014-2020 годы</t>
  </si>
  <si>
    <t>990 00 51200</t>
  </si>
  <si>
    <t>080 00 L4970</t>
  </si>
  <si>
    <t xml:space="preserve">Обеспечение жильем отдельных категорий граждан, установленных Федеральным законом от 12.01.1995г. № 5-ФЗ «О ветеранах», в соответствии с Указом Президента РФ от 07.05.2008г. № 714 «Об обеспечении жильем ветеранов Великой Отечественной войны 1941-1945 годов» </t>
  </si>
  <si>
    <t>990 00 51340</t>
  </si>
  <si>
    <t>990 00 51350</t>
  </si>
  <si>
    <t xml:space="preserve">Обеспечение жильем отдельных категорий граждан, установленных Федеральным законом от 12.01.1995г. № 5-ФЗ «О ветеранах» </t>
  </si>
  <si>
    <t>Обеспечение жильем отдельных категорий граждан, установленных Федеральным законом от 24.11.1995г. №181-ФЗ «О социальной защите инвалидов в РФ»</t>
  </si>
  <si>
    <t>990 00 51760</t>
  </si>
  <si>
    <t>990 00 75000</t>
  </si>
  <si>
    <t>Обеспечение жильем граждан, проработавших в тылу в период Великой Отечественной войны</t>
  </si>
  <si>
    <t>990 00 75090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</si>
  <si>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</si>
  <si>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990 00 R0820  </t>
  </si>
  <si>
    <t>Социальные выплаты ветеранам Великой Отечественной войны 1941-1945 годов, вдовам инвалидов и участников Великой Отечественной войны 1941-1945 годов,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войны, на  проведение мероприятий, направленных на улучшение условий их проживания</t>
  </si>
  <si>
    <t>050 00 S3230</t>
  </si>
  <si>
    <t>120 00 Z5270</t>
  </si>
  <si>
    <t>010 00 S3020</t>
  </si>
  <si>
    <t xml:space="preserve">340 00 S5550  </t>
  </si>
  <si>
    <t>Поддержка муниципальных программ формирования современной городской среды (дополнительные расходы по результатам общественного опроса)</t>
  </si>
  <si>
    <t>340 00 04000</t>
  </si>
  <si>
    <t>340 00 04420</t>
  </si>
  <si>
    <t>906</t>
  </si>
  <si>
    <t>120 00 R5270</t>
  </si>
  <si>
    <t>280 00 04370</t>
  </si>
  <si>
    <t>280 00 04000</t>
  </si>
  <si>
    <t>990 00 04280</t>
  </si>
  <si>
    <t>Подпрограмма «Развитие автомобильных дорог городского округа Тольятти, расположенных в зоне застройки индивидуальными жилыми домами на 2014-2020 годы»</t>
  </si>
  <si>
    <t xml:space="preserve">153 00 00000 </t>
  </si>
  <si>
    <t>153 00 04000</t>
  </si>
  <si>
    <t>153 00 04180</t>
  </si>
  <si>
    <t>Закупка товаров, работ и услуг для государственных (муниципальных) нужд</t>
  </si>
  <si>
    <t>120 00 04100</t>
  </si>
  <si>
    <t>110 00 04480</t>
  </si>
  <si>
    <t>Мероприятия в учреждениях, осуществляющих деятельность в сфере связи и информатики</t>
  </si>
  <si>
    <t>010 00 R5170</t>
  </si>
  <si>
    <t>Поддержка творческой деятельности и техническое оснащение детских и кукольных театров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</si>
  <si>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</si>
  <si>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</si>
  <si>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020 00 S4230</t>
  </si>
  <si>
    <t>030 00 S3010</t>
  </si>
  <si>
    <t>Организация и проведение мероприятий с несовершеннолетними в период каникул и свободное от учебы время</t>
  </si>
  <si>
    <t>Резервный фонд Губернатора Самарской области</t>
  </si>
  <si>
    <t>070 00 L1590</t>
  </si>
  <si>
    <t>Создание дополнительных мест для детей в возрасте от 2 месяцев до 3 лет в  организациях, осуществляющих образовательную деятельность по программам дошкольного образования</t>
  </si>
  <si>
    <t>Оснащение оборудованием спортивных объектов</t>
  </si>
  <si>
    <t xml:space="preserve">990 00 76050 </t>
  </si>
  <si>
    <t>Исполнение органами местного самоуправления актов государственных органов по обеспечению жилыми помещениями детей-сирот и детей, оставшихся без попечения родителей, лиц из их числа по договорам найма специализированных жилых помещений</t>
  </si>
  <si>
    <t>221 00 75200</t>
  </si>
  <si>
    <t>221 00 75000</t>
  </si>
  <si>
    <t>090 00 04430</t>
  </si>
  <si>
    <t>330 00 S9800</t>
  </si>
  <si>
    <t>070 00 S3400</t>
  </si>
  <si>
    <t>Проектирование и реконструкция объектов капитального строительства муниципальной собственности в рамках муниципальной программы «Развитие физической культуры и спорта на территории городского округа Тольятти на 2017-2021 годы»</t>
  </si>
  <si>
    <t>020 00 S3030</t>
  </si>
  <si>
    <t>020 00 04100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</si>
  <si>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2019 ГОД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</si>
  <si>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Профилактика наркомании населения городского округа Тольятти на 2019-2023 годы</t>
    </r>
    <r>
      <rPr>
        <sz val="13"/>
        <rFont val="Calibri"/>
        <family val="2"/>
        <charset val="204"/>
      </rPr>
      <t>»</t>
    </r>
  </si>
  <si>
    <t>090 00 04360</t>
  </si>
  <si>
    <t>230 00 12390</t>
  </si>
  <si>
    <t>230 00 12000</t>
  </si>
  <si>
    <t>Муниципальная программа «Охрана, защита и воспроизводство лесов, расположенных в границах городского округа Тольятти, на 2019-2023 годы»</t>
  </si>
  <si>
    <t>230 00 S3250</t>
  </si>
  <si>
    <t>Учреждения, осуществляющие деятельность в области лесного хозяйства</t>
  </si>
  <si>
    <t>Муниципальная программа «Капитальный ремонт многоквартирных домов городского округа Тольятти на 2019-2023 годы»</t>
  </si>
  <si>
    <t>060 00 02000</t>
  </si>
  <si>
    <t>060 00 02430</t>
  </si>
  <si>
    <t>Муниципальная программа «Культура Тольятти (2019-2023гг.)»</t>
  </si>
  <si>
    <t>340 00 S5550</t>
  </si>
  <si>
    <t>Субсидии национально-культурным общественным объединениям на реализацию социально значимых мероприятий, направленных на развитие межнационального сотрудничества, сохранение и защиту самобытности, культуры, языков и традиций народов Российской Федерации, в городском округе Тольятти</t>
  </si>
  <si>
    <t xml:space="preserve">280 00 10630 </t>
  </si>
  <si>
    <t>155 00 S2000</t>
  </si>
  <si>
    <t>155 00 S2005</t>
  </si>
  <si>
    <t>от 11.12.2018 № 88</t>
  </si>
  <si>
    <t>перемещение, сокращение</t>
  </si>
  <si>
    <t>доп. потребность</t>
  </si>
  <si>
    <t>экономия</t>
  </si>
  <si>
    <t>обл. и федер.</t>
  </si>
  <si>
    <t>020 P5 54950</t>
  </si>
  <si>
    <t xml:space="preserve">Мероприятия по созданию условий для занятий физической культурой и спортом, массовым спортом </t>
  </si>
  <si>
    <t>Приложение 4</t>
  </si>
  <si>
    <t>330 00 04240</t>
  </si>
  <si>
    <t>110 00 75200</t>
  </si>
  <si>
    <t>220 00 75290</t>
  </si>
  <si>
    <t>Осуществление деятельности по отлову и содержанию безнадзорных животных</t>
  </si>
  <si>
    <t xml:space="preserve">330 00 L1130 </t>
  </si>
  <si>
    <t>Строительство объектов благоустройства муниципальной собственности</t>
  </si>
  <si>
    <t>020 P5 S1390</t>
  </si>
  <si>
    <t>Мероприятия по созданию и модернизации объектов спортивной инфраструктуры муниципальной собственности для занятий физической культурой и спортом</t>
  </si>
  <si>
    <t>990 00 04310</t>
  </si>
  <si>
    <t>020 00 S3350</t>
  </si>
  <si>
    <r>
      <t xml:space="preserve">Мероприятия на реализацию государственной программы Самарской области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социальной защиты населения в Самарской области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>на 2014-2021 годы</t>
    </r>
  </si>
  <si>
    <t>Сельское хозяйство и рыболовство</t>
  </si>
  <si>
    <t>130 00 75000</t>
  </si>
  <si>
    <t>130 00 75290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</si>
  <si>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</si>
  <si>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070 00 S3940</t>
  </si>
  <si>
    <t>070 00 S3950</t>
  </si>
  <si>
    <t>Субсидии некоммерческим организациям, не являющимся государственными (муниципальными) учреждениями, участвующим в охране общественного порядка на территории  городского округа Тольятти</t>
  </si>
  <si>
    <t>160 00 S3300</t>
  </si>
  <si>
    <t>Обеспечение деятельности народных дружин</t>
  </si>
  <si>
    <t>220 00 S2000</t>
  </si>
  <si>
    <t>220 00 S2001</t>
  </si>
  <si>
    <t>990 00 12000</t>
  </si>
  <si>
    <t>990 00 12150</t>
  </si>
  <si>
    <t>070 P2 51590</t>
  </si>
  <si>
    <t>Строительство объектов дошкольного образования с ясельными группами</t>
  </si>
  <si>
    <t>070 00 S1590</t>
  </si>
  <si>
    <t xml:space="preserve">010 A1S3020 </t>
  </si>
  <si>
    <t>Мероприятия на осуществление капитального ремонта зданий (помещений) муниципальных учреждений, осуществляющих деятельность в сфере культуры</t>
  </si>
  <si>
    <t>Мероприятия по проведению капитального ремонта зданий (помещений) муниципальных учреждений культуры</t>
  </si>
  <si>
    <t>010 00 76130</t>
  </si>
  <si>
    <t>Мероприятия на укрепление материально-технической базы организаций высшего образования в сфере культуры</t>
  </si>
  <si>
    <t xml:space="preserve">Мероприятия на проведение агротехнического ухода в рамках  государственной программы Самарской области «Развитие лесного хозяйства Самарской области на 2014-2030 годы» </t>
  </si>
  <si>
    <t xml:space="preserve">Мероприятия на обработку почвы под лесные культуры в рамках  государственной программы Самарской области «Развитие лесного хозяйства Самарской области на 2014-2030 годы» </t>
  </si>
  <si>
    <t xml:space="preserve">Мероприятия на лесовосстановление в рамках  государственной программы Самарской области «Развитие лесного хозяйства Самарской области на 2014-2030 годы» </t>
  </si>
  <si>
    <t>Мероприятия на дополнение лесных культур в рамках государственной программы Самарской области «Развитие лесного хозяйства Самарской области на 2014-2030 годы»</t>
  </si>
  <si>
    <t>Мероприятия на реализацию государственной программы Самарской области «Строительство, реконструкция и капитальный ремонт образовательных учреждений Самарской области» до 2025 года</t>
  </si>
  <si>
    <r>
      <t xml:space="preserve">Финансовое обеспечение дорожной деятельности в рамках реализации национального проекта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Безопасные и качественные автомобильные дороги</t>
    </r>
    <r>
      <rPr>
        <sz val="13"/>
        <rFont val="Calibri"/>
        <family val="2"/>
        <charset val="204"/>
      </rPr>
      <t>»</t>
    </r>
  </si>
  <si>
    <t>152 R1 53930</t>
  </si>
  <si>
    <t>от  20.02.2019  № 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</si>
</sst>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р_._-;\-* #,##0_р_._-;_-* &quot;-&quot;_р_._-;_-@_-"/>
    <numFmt numFmtId="165" formatCode="#,##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Calibri"/>
      <family val="2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3"/>
      <name val="Arial Cyr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wrapText="1"/>
    </xf>
    <xf numFmtId="3" fontId="8" fillId="0" borderId="1" xfId="5" applyNumberFormat="1" applyFont="1" applyFill="1" applyBorder="1" applyAlignment="1">
      <alignment horizontal="center"/>
    </xf>
    <xf numFmtId="3" fontId="2" fillId="0" borderId="1" xfId="5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6" fillId="0" borderId="1" xfId="5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wrapText="1"/>
    </xf>
    <xf numFmtId="3" fontId="8" fillId="0" borderId="1" xfId="6" applyNumberFormat="1" applyFont="1" applyFill="1" applyBorder="1" applyAlignment="1">
      <alignment horizontal="center"/>
    </xf>
    <xf numFmtId="3" fontId="2" fillId="0" borderId="1" xfId="6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 wrapText="1"/>
    </xf>
    <xf numFmtId="3" fontId="2" fillId="0" borderId="1" xfId="3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11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49" fontId="6" fillId="0" borderId="1" xfId="5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wrapText="1"/>
    </xf>
    <xf numFmtId="49" fontId="6" fillId="0" borderId="1" xfId="6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left" wrapText="1"/>
    </xf>
    <xf numFmtId="49" fontId="8" fillId="0" borderId="1" xfId="5" applyNumberFormat="1" applyFont="1" applyFill="1" applyBorder="1" applyAlignment="1">
      <alignment horizontal="center"/>
    </xf>
    <xf numFmtId="11" fontId="14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6" fillId="0" borderId="1" xfId="4" applyNumberFormat="1" applyFont="1" applyFill="1" applyBorder="1" applyAlignment="1">
      <alignment horizontal="left" wrapText="1"/>
    </xf>
    <xf numFmtId="49" fontId="8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 wrapText="1"/>
    </xf>
    <xf numFmtId="11" fontId="6" fillId="0" borderId="1" xfId="0" applyNumberFormat="1" applyFont="1" applyFill="1" applyBorder="1" applyAlignment="1">
      <alignment wrapText="1"/>
    </xf>
    <xf numFmtId="11" fontId="8" fillId="0" borderId="1" xfId="0" applyNumberFormat="1" applyFont="1" applyFill="1" applyBorder="1" applyAlignment="1">
      <alignment wrapText="1"/>
    </xf>
    <xf numFmtId="49" fontId="2" fillId="0" borderId="1" xfId="3" applyNumberFormat="1" applyFont="1" applyFill="1" applyBorder="1" applyAlignment="1">
      <alignment horizontal="center"/>
    </xf>
    <xf numFmtId="11" fontId="2" fillId="0" borderId="1" xfId="3" applyNumberFormat="1" applyFont="1" applyFill="1" applyBorder="1" applyAlignment="1">
      <alignment horizontal="left" wrapText="1"/>
    </xf>
    <xf numFmtId="3" fontId="2" fillId="0" borderId="1" xfId="3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wrapText="1"/>
    </xf>
    <xf numFmtId="0" fontId="2" fillId="0" borderId="1" xfId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center"/>
    </xf>
    <xf numFmtId="0" fontId="13" fillId="0" borderId="0" xfId="0" applyFont="1" applyFill="1"/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3" fontId="3" fillId="0" borderId="1" xfId="5" applyNumberFormat="1" applyFont="1" applyFill="1" applyBorder="1" applyAlignment="1">
      <alignment horizontal="center"/>
    </xf>
    <xf numFmtId="49" fontId="3" fillId="0" borderId="1" xfId="5" applyNumberFormat="1" applyFont="1" applyFill="1" applyBorder="1" applyAlignment="1">
      <alignment horizontal="center"/>
    </xf>
    <xf numFmtId="49" fontId="3" fillId="0" borderId="1" xfId="6" applyNumberFormat="1" applyFont="1" applyFill="1" applyBorder="1" applyAlignment="1">
      <alignment horizontal="center"/>
    </xf>
    <xf numFmtId="49" fontId="3" fillId="0" borderId="1" xfId="4" applyNumberFormat="1" applyFont="1" applyFill="1" applyBorder="1" applyAlignment="1">
      <alignment horizontal="left" wrapText="1"/>
    </xf>
    <xf numFmtId="11" fontId="3" fillId="0" borderId="1" xfId="0" applyNumberFormat="1" applyFont="1" applyFill="1" applyBorder="1" applyAlignment="1">
      <alignment wrapText="1"/>
    </xf>
    <xf numFmtId="49" fontId="15" fillId="0" borderId="1" xfId="0" applyNumberFormat="1" applyFont="1" applyFill="1" applyBorder="1" applyAlignment="1">
      <alignment horizontal="center" wrapText="1"/>
    </xf>
    <xf numFmtId="165" fontId="15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3" fontId="16" fillId="0" borderId="1" xfId="0" applyNumberFormat="1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left" wrapText="1"/>
    </xf>
    <xf numFmtId="11" fontId="14" fillId="0" borderId="1" xfId="0" applyNumberFormat="1" applyFont="1" applyFill="1" applyBorder="1" applyAlignment="1">
      <alignment horizontal="left" wrapText="1"/>
    </xf>
    <xf numFmtId="0" fontId="2" fillId="0" borderId="1" xfId="1" applyFont="1" applyFill="1" applyBorder="1" applyAlignment="1">
      <alignment vertical="center" wrapText="1"/>
    </xf>
    <xf numFmtId="49" fontId="2" fillId="0" borderId="1" xfId="1" applyNumberFormat="1" applyFont="1" applyFill="1" applyBorder="1" applyAlignment="1">
      <alignment horizontal="center"/>
    </xf>
    <xf numFmtId="0" fontId="18" fillId="0" borderId="0" xfId="0" applyFont="1" applyFill="1"/>
    <xf numFmtId="0" fontId="17" fillId="0" borderId="0" xfId="0" applyFont="1" applyFill="1" applyAlignment="1">
      <alignment horizontal="left" vertical="center" wrapText="1"/>
    </xf>
    <xf numFmtId="49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8" xfId="3"/>
    <cellStyle name="Процентный" xfId="4" builtinId="5"/>
    <cellStyle name="Финансовый [0]" xfId="5" builtinId="6"/>
    <cellStyle name="Финансовый [0]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1555"/>
  <sheetViews>
    <sheetView showZeros="0" tabSelected="1" view="pageLayout" zoomScaleNormal="80" zoomScaleSheetLayoutView="100" workbookViewId="0">
      <selection activeCell="A9" sqref="A9:Z9"/>
    </sheetView>
  </sheetViews>
  <sheetFormatPr defaultRowHeight="16.5" x14ac:dyDescent="0.2"/>
  <cols>
    <col min="1" max="1" width="67.7109375" style="3" customWidth="1"/>
    <col min="2" max="2" width="6" style="4" customWidth="1"/>
    <col min="3" max="4" width="5.85546875" style="5" customWidth="1"/>
    <col min="5" max="5" width="15.28515625" style="4" customWidth="1"/>
    <col min="6" max="6" width="8" style="5" bestFit="1" customWidth="1"/>
    <col min="7" max="7" width="18" style="1" hidden="1" customWidth="1"/>
    <col min="8" max="8" width="17.42578125" style="1" hidden="1" customWidth="1"/>
    <col min="9" max="9" width="19.85546875" style="1" hidden="1" customWidth="1"/>
    <col min="10" max="10" width="18.28515625" style="1" hidden="1" customWidth="1"/>
    <col min="11" max="13" width="18" style="1" hidden="1" customWidth="1"/>
    <col min="14" max="14" width="17.42578125" style="1" hidden="1" customWidth="1"/>
    <col min="15" max="15" width="19.85546875" style="1" hidden="1" customWidth="1"/>
    <col min="16" max="16" width="18.28515625" style="1" hidden="1" customWidth="1"/>
    <col min="17" max="17" width="9.140625" style="1" hidden="1" customWidth="1"/>
    <col min="18" max="18" width="11.42578125" style="1" hidden="1" customWidth="1"/>
    <col min="19" max="19" width="18.140625" style="1" hidden="1" customWidth="1"/>
    <col min="20" max="20" width="18.28515625" style="1" hidden="1" customWidth="1"/>
    <col min="21" max="21" width="10.42578125" style="1" hidden="1" customWidth="1"/>
    <col min="22" max="23" width="0" style="1" hidden="1" customWidth="1"/>
    <col min="24" max="24" width="13.7109375" style="1" hidden="1" customWidth="1"/>
    <col min="25" max="25" width="16.140625" style="1" customWidth="1"/>
    <col min="26" max="26" width="17.42578125" style="1" customWidth="1"/>
    <col min="27" max="16384" width="9.140625" style="1"/>
  </cols>
  <sheetData>
    <row r="1" spans="1:26" s="92" customFormat="1" ht="20.25" x14ac:dyDescent="0.3">
      <c r="A1" s="98" t="s">
        <v>732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s="92" customFormat="1" ht="20.25" x14ac:dyDescent="0.3">
      <c r="A2" s="98" t="s">
        <v>404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</row>
    <row r="3" spans="1:26" s="92" customFormat="1" ht="20.25" x14ac:dyDescent="0.3">
      <c r="A3" s="98" t="s">
        <v>772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</row>
    <row r="4" spans="1:26" s="92" customFormat="1" ht="12.75" customHeight="1" x14ac:dyDescent="0.3">
      <c r="A4" s="93"/>
      <c r="B4" s="94"/>
      <c r="C4" s="95"/>
      <c r="D4" s="95"/>
      <c r="E4" s="94"/>
      <c r="F4" s="95"/>
    </row>
    <row r="5" spans="1:26" s="92" customFormat="1" ht="20.25" x14ac:dyDescent="0.3">
      <c r="A5" s="98" t="s">
        <v>491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</row>
    <row r="6" spans="1:26" s="92" customFormat="1" ht="20.25" x14ac:dyDescent="0.3">
      <c r="A6" s="98" t="s">
        <v>404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</row>
    <row r="7" spans="1:26" s="92" customFormat="1" ht="20.25" x14ac:dyDescent="0.3">
      <c r="A7" s="98" t="s">
        <v>725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</row>
    <row r="8" spans="1:26" ht="35.25" customHeight="1" x14ac:dyDescent="0.2">
      <c r="A8" s="100"/>
      <c r="B8" s="100"/>
      <c r="C8" s="100"/>
      <c r="D8" s="100"/>
      <c r="E8" s="100"/>
      <c r="F8" s="100"/>
    </row>
    <row r="9" spans="1:26" ht="194.25" customHeight="1" x14ac:dyDescent="0.2">
      <c r="A9" s="103" t="s">
        <v>708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</row>
    <row r="10" spans="1:26" ht="41.25" customHeight="1" x14ac:dyDescent="0.2">
      <c r="A10" s="101" t="s">
        <v>0</v>
      </c>
      <c r="B10" s="102" t="s">
        <v>1</v>
      </c>
      <c r="C10" s="99" t="s">
        <v>2</v>
      </c>
      <c r="D10" s="99" t="s">
        <v>3</v>
      </c>
      <c r="E10" s="99" t="s">
        <v>4</v>
      </c>
      <c r="F10" s="99" t="s">
        <v>5</v>
      </c>
      <c r="G10" s="97" t="s">
        <v>403</v>
      </c>
      <c r="H10" s="97"/>
      <c r="I10" s="96" t="s">
        <v>726</v>
      </c>
      <c r="J10" s="96" t="s">
        <v>727</v>
      </c>
      <c r="K10" s="96" t="s">
        <v>728</v>
      </c>
      <c r="L10" s="96" t="s">
        <v>729</v>
      </c>
      <c r="M10" s="97" t="s">
        <v>403</v>
      </c>
      <c r="N10" s="97"/>
      <c r="O10" s="96" t="s">
        <v>726</v>
      </c>
      <c r="P10" s="96" t="s">
        <v>727</v>
      </c>
      <c r="Q10" s="96" t="s">
        <v>728</v>
      </c>
      <c r="R10" s="96" t="s">
        <v>729</v>
      </c>
      <c r="S10" s="97" t="s">
        <v>403</v>
      </c>
      <c r="T10" s="97"/>
      <c r="U10" s="96" t="s">
        <v>726</v>
      </c>
      <c r="V10" s="96" t="s">
        <v>727</v>
      </c>
      <c r="W10" s="96" t="s">
        <v>728</v>
      </c>
      <c r="X10" s="96" t="s">
        <v>729</v>
      </c>
      <c r="Y10" s="97" t="s">
        <v>403</v>
      </c>
      <c r="Z10" s="97"/>
    </row>
    <row r="11" spans="1:26" ht="56.25" hidden="1" customHeight="1" x14ac:dyDescent="0.2">
      <c r="A11" s="101"/>
      <c r="B11" s="102"/>
      <c r="C11" s="99"/>
      <c r="D11" s="99"/>
      <c r="E11" s="99"/>
      <c r="F11" s="99"/>
      <c r="G11" s="97" t="s">
        <v>58</v>
      </c>
      <c r="H11" s="97" t="s">
        <v>472</v>
      </c>
      <c r="I11" s="96"/>
      <c r="J11" s="96"/>
      <c r="K11" s="96"/>
      <c r="L11" s="96"/>
      <c r="M11" s="97" t="s">
        <v>58</v>
      </c>
      <c r="N11" s="97" t="s">
        <v>472</v>
      </c>
      <c r="O11" s="96"/>
      <c r="P11" s="96"/>
      <c r="Q11" s="96"/>
      <c r="R11" s="96"/>
      <c r="S11" s="97" t="s">
        <v>58</v>
      </c>
      <c r="T11" s="97" t="s">
        <v>472</v>
      </c>
      <c r="U11" s="96"/>
      <c r="V11" s="96"/>
      <c r="W11" s="96"/>
      <c r="X11" s="96"/>
      <c r="Y11" s="97" t="s">
        <v>58</v>
      </c>
      <c r="Z11" s="97" t="s">
        <v>472</v>
      </c>
    </row>
    <row r="12" spans="1:26" ht="48" hidden="1" customHeight="1" x14ac:dyDescent="0.2">
      <c r="A12" s="101"/>
      <c r="B12" s="102"/>
      <c r="C12" s="99"/>
      <c r="D12" s="99"/>
      <c r="E12" s="99"/>
      <c r="F12" s="99"/>
      <c r="G12" s="97"/>
      <c r="H12" s="97"/>
      <c r="I12" s="96"/>
      <c r="J12" s="96"/>
      <c r="K12" s="96"/>
      <c r="L12" s="96"/>
      <c r="M12" s="97"/>
      <c r="N12" s="97"/>
      <c r="O12" s="96"/>
      <c r="P12" s="96"/>
      <c r="Q12" s="96"/>
      <c r="R12" s="96"/>
      <c r="S12" s="97"/>
      <c r="T12" s="97"/>
      <c r="U12" s="96"/>
      <c r="V12" s="96"/>
      <c r="W12" s="96"/>
      <c r="X12" s="96"/>
      <c r="Y12" s="97"/>
      <c r="Z12" s="97"/>
    </row>
    <row r="13" spans="1:26" ht="20.25" hidden="1" x14ac:dyDescent="0.3">
      <c r="A13" s="20" t="s">
        <v>78</v>
      </c>
      <c r="B13" s="21">
        <v>900</v>
      </c>
      <c r="C13" s="22"/>
      <c r="D13" s="22"/>
      <c r="E13" s="21"/>
      <c r="F13" s="21"/>
      <c r="G13" s="6">
        <f t="shared" ref="G13" si="0">G15+G35+G47</f>
        <v>121061</v>
      </c>
      <c r="H13" s="6">
        <f t="shared" ref="H13:N13" si="1">H15+H35+H47</f>
        <v>0</v>
      </c>
      <c r="I13" s="6">
        <f t="shared" si="1"/>
        <v>0</v>
      </c>
      <c r="J13" s="6">
        <f t="shared" si="1"/>
        <v>0</v>
      </c>
      <c r="K13" s="6">
        <f t="shared" si="1"/>
        <v>0</v>
      </c>
      <c r="L13" s="6">
        <f t="shared" si="1"/>
        <v>0</v>
      </c>
      <c r="M13" s="6">
        <f t="shared" si="1"/>
        <v>121061</v>
      </c>
      <c r="N13" s="6">
        <f t="shared" si="1"/>
        <v>0</v>
      </c>
      <c r="O13" s="6">
        <f t="shared" ref="O13:T13" si="2">O15+O35+O47</f>
        <v>0</v>
      </c>
      <c r="P13" s="6">
        <f t="shared" si="2"/>
        <v>0</v>
      </c>
      <c r="Q13" s="6">
        <f t="shared" si="2"/>
        <v>0</v>
      </c>
      <c r="R13" s="6">
        <f t="shared" si="2"/>
        <v>0</v>
      </c>
      <c r="S13" s="6">
        <f t="shared" si="2"/>
        <v>121061</v>
      </c>
      <c r="T13" s="6">
        <f t="shared" si="2"/>
        <v>0</v>
      </c>
      <c r="U13" s="6">
        <f t="shared" ref="U13:Z13" si="3">U15+U35+U47</f>
        <v>0</v>
      </c>
      <c r="V13" s="6">
        <f t="shared" si="3"/>
        <v>0</v>
      </c>
      <c r="W13" s="6">
        <f t="shared" si="3"/>
        <v>0</v>
      </c>
      <c r="X13" s="6">
        <f t="shared" si="3"/>
        <v>0</v>
      </c>
      <c r="Y13" s="6">
        <f t="shared" si="3"/>
        <v>121061</v>
      </c>
      <c r="Z13" s="6">
        <f t="shared" si="3"/>
        <v>0</v>
      </c>
    </row>
    <row r="14" spans="1:26" s="74" customFormat="1" hidden="1" x14ac:dyDescent="0.25">
      <c r="A14" s="75"/>
      <c r="B14" s="27"/>
      <c r="C14" s="57"/>
      <c r="D14" s="57"/>
      <c r="E14" s="27"/>
      <c r="F14" s="27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75" hidden="1" x14ac:dyDescent="0.3">
      <c r="A15" s="23" t="s">
        <v>79</v>
      </c>
      <c r="B15" s="24">
        <f>B13</f>
        <v>900</v>
      </c>
      <c r="C15" s="24" t="s">
        <v>22</v>
      </c>
      <c r="D15" s="24" t="s">
        <v>80</v>
      </c>
      <c r="E15" s="24"/>
      <c r="F15" s="24"/>
      <c r="G15" s="7">
        <f t="shared" ref="G15:V16" si="4">G16</f>
        <v>70695</v>
      </c>
      <c r="H15" s="7">
        <f t="shared" si="4"/>
        <v>0</v>
      </c>
      <c r="I15" s="7">
        <f t="shared" si="4"/>
        <v>0</v>
      </c>
      <c r="J15" s="7">
        <f t="shared" si="4"/>
        <v>0</v>
      </c>
      <c r="K15" s="7">
        <f t="shared" si="4"/>
        <v>0</v>
      </c>
      <c r="L15" s="7">
        <f t="shared" si="4"/>
        <v>0</v>
      </c>
      <c r="M15" s="7">
        <f t="shared" si="4"/>
        <v>70695</v>
      </c>
      <c r="N15" s="7">
        <f t="shared" si="4"/>
        <v>0</v>
      </c>
      <c r="O15" s="7">
        <f t="shared" si="4"/>
        <v>0</v>
      </c>
      <c r="P15" s="7">
        <f t="shared" si="4"/>
        <v>0</v>
      </c>
      <c r="Q15" s="7">
        <f t="shared" si="4"/>
        <v>0</v>
      </c>
      <c r="R15" s="7">
        <f t="shared" si="4"/>
        <v>0</v>
      </c>
      <c r="S15" s="7">
        <f t="shared" si="4"/>
        <v>70695</v>
      </c>
      <c r="T15" s="7">
        <f t="shared" si="4"/>
        <v>0</v>
      </c>
      <c r="U15" s="7">
        <f t="shared" si="4"/>
        <v>0</v>
      </c>
      <c r="V15" s="7">
        <f t="shared" si="4"/>
        <v>0</v>
      </c>
      <c r="W15" s="7">
        <f t="shared" ref="U15:Z16" si="5">W16</f>
        <v>0</v>
      </c>
      <c r="X15" s="7">
        <f t="shared" si="5"/>
        <v>0</v>
      </c>
      <c r="Y15" s="7">
        <f t="shared" si="5"/>
        <v>70695</v>
      </c>
      <c r="Z15" s="7">
        <f t="shared" si="5"/>
        <v>0</v>
      </c>
    </row>
    <row r="16" spans="1:26" ht="17.100000000000001" hidden="1" customHeight="1" x14ac:dyDescent="0.25">
      <c r="A16" s="25" t="s">
        <v>62</v>
      </c>
      <c r="B16" s="26">
        <f>B15</f>
        <v>900</v>
      </c>
      <c r="C16" s="26" t="s">
        <v>22</v>
      </c>
      <c r="D16" s="26" t="s">
        <v>80</v>
      </c>
      <c r="E16" s="26" t="s">
        <v>63</v>
      </c>
      <c r="F16" s="26"/>
      <c r="G16" s="8">
        <f t="shared" si="4"/>
        <v>70695</v>
      </c>
      <c r="H16" s="8">
        <f t="shared" si="4"/>
        <v>0</v>
      </c>
      <c r="I16" s="8">
        <f t="shared" si="4"/>
        <v>0</v>
      </c>
      <c r="J16" s="8">
        <f t="shared" si="4"/>
        <v>0</v>
      </c>
      <c r="K16" s="8">
        <f t="shared" si="4"/>
        <v>0</v>
      </c>
      <c r="L16" s="8">
        <f t="shared" si="4"/>
        <v>0</v>
      </c>
      <c r="M16" s="8">
        <f t="shared" si="4"/>
        <v>70695</v>
      </c>
      <c r="N16" s="8">
        <f t="shared" si="4"/>
        <v>0</v>
      </c>
      <c r="O16" s="8">
        <f t="shared" si="4"/>
        <v>0</v>
      </c>
      <c r="P16" s="8">
        <f t="shared" si="4"/>
        <v>0</v>
      </c>
      <c r="Q16" s="8">
        <f t="shared" si="4"/>
        <v>0</v>
      </c>
      <c r="R16" s="8">
        <f t="shared" si="4"/>
        <v>0</v>
      </c>
      <c r="S16" s="8">
        <f t="shared" si="4"/>
        <v>70695</v>
      </c>
      <c r="T16" s="8">
        <f t="shared" si="4"/>
        <v>0</v>
      </c>
      <c r="U16" s="8">
        <f t="shared" si="5"/>
        <v>0</v>
      </c>
      <c r="V16" s="8">
        <f t="shared" si="5"/>
        <v>0</v>
      </c>
      <c r="W16" s="8">
        <f t="shared" si="5"/>
        <v>0</v>
      </c>
      <c r="X16" s="8">
        <f t="shared" si="5"/>
        <v>0</v>
      </c>
      <c r="Y16" s="8">
        <f t="shared" si="5"/>
        <v>70695</v>
      </c>
      <c r="Z16" s="8">
        <f t="shared" si="5"/>
        <v>0</v>
      </c>
    </row>
    <row r="17" spans="1:26" ht="33" hidden="1" x14ac:dyDescent="0.25">
      <c r="A17" s="25" t="s">
        <v>81</v>
      </c>
      <c r="B17" s="26">
        <f>B16</f>
        <v>900</v>
      </c>
      <c r="C17" s="26" t="s">
        <v>22</v>
      </c>
      <c r="D17" s="26" t="s">
        <v>80</v>
      </c>
      <c r="E17" s="26" t="s">
        <v>82</v>
      </c>
      <c r="F17" s="26"/>
      <c r="G17" s="8">
        <f>G18+G21+G24</f>
        <v>70695</v>
      </c>
      <c r="H17" s="8">
        <f t="shared" ref="H17:N17" si="6">H18+H21+H24</f>
        <v>0</v>
      </c>
      <c r="I17" s="8">
        <f t="shared" si="6"/>
        <v>0</v>
      </c>
      <c r="J17" s="8">
        <f t="shared" si="6"/>
        <v>0</v>
      </c>
      <c r="K17" s="8">
        <f t="shared" si="6"/>
        <v>0</v>
      </c>
      <c r="L17" s="8">
        <f t="shared" si="6"/>
        <v>0</v>
      </c>
      <c r="M17" s="8">
        <f t="shared" si="6"/>
        <v>70695</v>
      </c>
      <c r="N17" s="8">
        <f t="shared" si="6"/>
        <v>0</v>
      </c>
      <c r="O17" s="8">
        <f t="shared" ref="O17:T17" si="7">O18+O21+O24</f>
        <v>0</v>
      </c>
      <c r="P17" s="8">
        <f t="shared" si="7"/>
        <v>0</v>
      </c>
      <c r="Q17" s="8">
        <f t="shared" si="7"/>
        <v>0</v>
      </c>
      <c r="R17" s="8">
        <f t="shared" si="7"/>
        <v>0</v>
      </c>
      <c r="S17" s="8">
        <f t="shared" si="7"/>
        <v>70695</v>
      </c>
      <c r="T17" s="8">
        <f t="shared" si="7"/>
        <v>0</v>
      </c>
      <c r="U17" s="8">
        <f t="shared" ref="U17:Z17" si="8">U18+U21+U24</f>
        <v>0</v>
      </c>
      <c r="V17" s="8">
        <f t="shared" si="8"/>
        <v>0</v>
      </c>
      <c r="W17" s="8">
        <f t="shared" si="8"/>
        <v>0</v>
      </c>
      <c r="X17" s="8">
        <f t="shared" si="8"/>
        <v>0</v>
      </c>
      <c r="Y17" s="8">
        <f t="shared" si="8"/>
        <v>70695</v>
      </c>
      <c r="Z17" s="8">
        <f t="shared" si="8"/>
        <v>0</v>
      </c>
    </row>
    <row r="18" spans="1:26" ht="33" hidden="1" x14ac:dyDescent="0.25">
      <c r="A18" s="25" t="s">
        <v>83</v>
      </c>
      <c r="B18" s="26">
        <f>B17</f>
        <v>900</v>
      </c>
      <c r="C18" s="26" t="s">
        <v>22</v>
      </c>
      <c r="D18" s="26" t="s">
        <v>80</v>
      </c>
      <c r="E18" s="26" t="s">
        <v>84</v>
      </c>
      <c r="F18" s="26"/>
      <c r="G18" s="8">
        <f t="shared" ref="G18:V19" si="9">G19</f>
        <v>2288</v>
      </c>
      <c r="H18" s="8">
        <f t="shared" si="9"/>
        <v>0</v>
      </c>
      <c r="I18" s="8">
        <f t="shared" si="9"/>
        <v>0</v>
      </c>
      <c r="J18" s="8">
        <f t="shared" si="9"/>
        <v>0</v>
      </c>
      <c r="K18" s="8">
        <f t="shared" si="9"/>
        <v>0</v>
      </c>
      <c r="L18" s="8">
        <f t="shared" si="9"/>
        <v>0</v>
      </c>
      <c r="M18" s="8">
        <f t="shared" si="9"/>
        <v>2288</v>
      </c>
      <c r="N18" s="8">
        <f t="shared" si="9"/>
        <v>0</v>
      </c>
      <c r="O18" s="8">
        <f t="shared" si="9"/>
        <v>0</v>
      </c>
      <c r="P18" s="8">
        <f t="shared" si="9"/>
        <v>0</v>
      </c>
      <c r="Q18" s="8">
        <f t="shared" si="9"/>
        <v>0</v>
      </c>
      <c r="R18" s="8">
        <f t="shared" si="9"/>
        <v>0</v>
      </c>
      <c r="S18" s="8">
        <f t="shared" si="9"/>
        <v>2288</v>
      </c>
      <c r="T18" s="8">
        <f t="shared" si="9"/>
        <v>0</v>
      </c>
      <c r="U18" s="8">
        <f t="shared" si="9"/>
        <v>0</v>
      </c>
      <c r="V18" s="8">
        <f t="shared" si="9"/>
        <v>0</v>
      </c>
      <c r="W18" s="8">
        <f t="shared" ref="U18:Z19" si="10">W19</f>
        <v>0</v>
      </c>
      <c r="X18" s="8">
        <f t="shared" si="10"/>
        <v>0</v>
      </c>
      <c r="Y18" s="8">
        <f t="shared" si="10"/>
        <v>2288</v>
      </c>
      <c r="Z18" s="8">
        <f t="shared" si="10"/>
        <v>0</v>
      </c>
    </row>
    <row r="19" spans="1:26" ht="66" hidden="1" x14ac:dyDescent="0.25">
      <c r="A19" s="25" t="s">
        <v>448</v>
      </c>
      <c r="B19" s="26">
        <f>B18</f>
        <v>900</v>
      </c>
      <c r="C19" s="26" t="s">
        <v>22</v>
      </c>
      <c r="D19" s="26" t="s">
        <v>80</v>
      </c>
      <c r="E19" s="26" t="s">
        <v>84</v>
      </c>
      <c r="F19" s="26" t="s">
        <v>85</v>
      </c>
      <c r="G19" s="9">
        <f t="shared" si="9"/>
        <v>2288</v>
      </c>
      <c r="H19" s="9">
        <f t="shared" si="9"/>
        <v>0</v>
      </c>
      <c r="I19" s="9">
        <f t="shared" si="9"/>
        <v>0</v>
      </c>
      <c r="J19" s="9">
        <f t="shared" si="9"/>
        <v>0</v>
      </c>
      <c r="K19" s="9">
        <f t="shared" si="9"/>
        <v>0</v>
      </c>
      <c r="L19" s="9">
        <f t="shared" si="9"/>
        <v>0</v>
      </c>
      <c r="M19" s="9">
        <f t="shared" si="9"/>
        <v>2288</v>
      </c>
      <c r="N19" s="9">
        <f t="shared" si="9"/>
        <v>0</v>
      </c>
      <c r="O19" s="9">
        <f t="shared" si="9"/>
        <v>0</v>
      </c>
      <c r="P19" s="9">
        <f t="shared" si="9"/>
        <v>0</v>
      </c>
      <c r="Q19" s="9">
        <f t="shared" si="9"/>
        <v>0</v>
      </c>
      <c r="R19" s="9">
        <f t="shared" si="9"/>
        <v>0</v>
      </c>
      <c r="S19" s="9">
        <f t="shared" si="9"/>
        <v>2288</v>
      </c>
      <c r="T19" s="9">
        <f t="shared" si="9"/>
        <v>0</v>
      </c>
      <c r="U19" s="9">
        <f t="shared" si="10"/>
        <v>0</v>
      </c>
      <c r="V19" s="9">
        <f t="shared" si="10"/>
        <v>0</v>
      </c>
      <c r="W19" s="9">
        <f t="shared" si="10"/>
        <v>0</v>
      </c>
      <c r="X19" s="9">
        <f t="shared" si="10"/>
        <v>0</v>
      </c>
      <c r="Y19" s="9">
        <f t="shared" si="10"/>
        <v>2288</v>
      </c>
      <c r="Z19" s="9">
        <f t="shared" si="10"/>
        <v>0</v>
      </c>
    </row>
    <row r="20" spans="1:26" ht="33" hidden="1" x14ac:dyDescent="0.25">
      <c r="A20" s="25" t="s">
        <v>86</v>
      </c>
      <c r="B20" s="26">
        <f>B19</f>
        <v>900</v>
      </c>
      <c r="C20" s="26" t="s">
        <v>22</v>
      </c>
      <c r="D20" s="26" t="s">
        <v>80</v>
      </c>
      <c r="E20" s="26" t="s">
        <v>84</v>
      </c>
      <c r="F20" s="26" t="s">
        <v>87</v>
      </c>
      <c r="G20" s="9">
        <f>2200+88</f>
        <v>2288</v>
      </c>
      <c r="H20" s="10"/>
      <c r="I20" s="86"/>
      <c r="J20" s="86"/>
      <c r="K20" s="86"/>
      <c r="L20" s="86"/>
      <c r="M20" s="9">
        <f>G20+I20+J20+K20+L20</f>
        <v>2288</v>
      </c>
      <c r="N20" s="9">
        <f>H20+L20</f>
        <v>0</v>
      </c>
      <c r="O20" s="87"/>
      <c r="P20" s="87"/>
      <c r="Q20" s="87"/>
      <c r="R20" s="87"/>
      <c r="S20" s="9">
        <f>M20+O20+P20+Q20+R20</f>
        <v>2288</v>
      </c>
      <c r="T20" s="9">
        <f>N20+R20</f>
        <v>0</v>
      </c>
      <c r="U20" s="87"/>
      <c r="V20" s="87"/>
      <c r="W20" s="87"/>
      <c r="X20" s="87"/>
      <c r="Y20" s="9">
        <f>S20+U20+V20+W20+X20</f>
        <v>2288</v>
      </c>
      <c r="Z20" s="9">
        <f>T20+X20</f>
        <v>0</v>
      </c>
    </row>
    <row r="21" spans="1:26" ht="33" hidden="1" x14ac:dyDescent="0.25">
      <c r="A21" s="25" t="s">
        <v>88</v>
      </c>
      <c r="B21" s="26">
        <f>B19</f>
        <v>900</v>
      </c>
      <c r="C21" s="26" t="s">
        <v>22</v>
      </c>
      <c r="D21" s="26" t="s">
        <v>80</v>
      </c>
      <c r="E21" s="26" t="s">
        <v>89</v>
      </c>
      <c r="F21" s="26"/>
      <c r="G21" s="9">
        <f t="shared" ref="G21:V22" si="11">G22</f>
        <v>1506</v>
      </c>
      <c r="H21" s="9">
        <f t="shared" si="11"/>
        <v>0</v>
      </c>
      <c r="I21" s="9">
        <f t="shared" si="11"/>
        <v>0</v>
      </c>
      <c r="J21" s="9">
        <f t="shared" si="11"/>
        <v>0</v>
      </c>
      <c r="K21" s="9">
        <f t="shared" si="11"/>
        <v>0</v>
      </c>
      <c r="L21" s="9">
        <f t="shared" si="11"/>
        <v>0</v>
      </c>
      <c r="M21" s="9">
        <f t="shared" si="11"/>
        <v>1506</v>
      </c>
      <c r="N21" s="9">
        <f t="shared" si="11"/>
        <v>0</v>
      </c>
      <c r="O21" s="9">
        <f t="shared" si="11"/>
        <v>0</v>
      </c>
      <c r="P21" s="9">
        <f t="shared" si="11"/>
        <v>0</v>
      </c>
      <c r="Q21" s="9">
        <f t="shared" si="11"/>
        <v>0</v>
      </c>
      <c r="R21" s="9">
        <f t="shared" si="11"/>
        <v>0</v>
      </c>
      <c r="S21" s="9">
        <f t="shared" si="11"/>
        <v>1506</v>
      </c>
      <c r="T21" s="9">
        <f t="shared" si="11"/>
        <v>0</v>
      </c>
      <c r="U21" s="9">
        <f t="shared" si="11"/>
        <v>0</v>
      </c>
      <c r="V21" s="9">
        <f t="shared" si="11"/>
        <v>0</v>
      </c>
      <c r="W21" s="9">
        <f t="shared" ref="U21:Z22" si="12">W22</f>
        <v>0</v>
      </c>
      <c r="X21" s="9">
        <f t="shared" si="12"/>
        <v>0</v>
      </c>
      <c r="Y21" s="9">
        <f t="shared" si="12"/>
        <v>1506</v>
      </c>
      <c r="Z21" s="9">
        <f t="shared" si="12"/>
        <v>0</v>
      </c>
    </row>
    <row r="22" spans="1:26" ht="66" hidden="1" x14ac:dyDescent="0.25">
      <c r="A22" s="25" t="s">
        <v>448</v>
      </c>
      <c r="B22" s="26">
        <f>B21</f>
        <v>900</v>
      </c>
      <c r="C22" s="26" t="s">
        <v>22</v>
      </c>
      <c r="D22" s="26" t="s">
        <v>80</v>
      </c>
      <c r="E22" s="26" t="s">
        <v>89</v>
      </c>
      <c r="F22" s="26" t="s">
        <v>85</v>
      </c>
      <c r="G22" s="9">
        <f t="shared" si="11"/>
        <v>1506</v>
      </c>
      <c r="H22" s="9">
        <f t="shared" si="11"/>
        <v>0</v>
      </c>
      <c r="I22" s="9">
        <f t="shared" si="11"/>
        <v>0</v>
      </c>
      <c r="J22" s="9">
        <f t="shared" si="11"/>
        <v>0</v>
      </c>
      <c r="K22" s="9">
        <f t="shared" si="11"/>
        <v>0</v>
      </c>
      <c r="L22" s="9">
        <f t="shared" si="11"/>
        <v>0</v>
      </c>
      <c r="M22" s="9">
        <f t="shared" si="11"/>
        <v>1506</v>
      </c>
      <c r="N22" s="9">
        <f t="shared" si="11"/>
        <v>0</v>
      </c>
      <c r="O22" s="9">
        <f t="shared" si="11"/>
        <v>0</v>
      </c>
      <c r="P22" s="9">
        <f t="shared" si="11"/>
        <v>0</v>
      </c>
      <c r="Q22" s="9">
        <f t="shared" si="11"/>
        <v>0</v>
      </c>
      <c r="R22" s="9">
        <f t="shared" si="11"/>
        <v>0</v>
      </c>
      <c r="S22" s="9">
        <f t="shared" si="11"/>
        <v>1506</v>
      </c>
      <c r="T22" s="9">
        <f t="shared" si="11"/>
        <v>0</v>
      </c>
      <c r="U22" s="9">
        <f t="shared" si="12"/>
        <v>0</v>
      </c>
      <c r="V22" s="9">
        <f t="shared" si="12"/>
        <v>0</v>
      </c>
      <c r="W22" s="9">
        <f t="shared" si="12"/>
        <v>0</v>
      </c>
      <c r="X22" s="9">
        <f t="shared" si="12"/>
        <v>0</v>
      </c>
      <c r="Y22" s="9">
        <f t="shared" si="12"/>
        <v>1506</v>
      </c>
      <c r="Z22" s="9">
        <f t="shared" si="12"/>
        <v>0</v>
      </c>
    </row>
    <row r="23" spans="1:26" ht="33" hidden="1" x14ac:dyDescent="0.25">
      <c r="A23" s="25" t="s">
        <v>86</v>
      </c>
      <c r="B23" s="26">
        <f>B22</f>
        <v>900</v>
      </c>
      <c r="C23" s="26" t="s">
        <v>22</v>
      </c>
      <c r="D23" s="26" t="s">
        <v>80</v>
      </c>
      <c r="E23" s="26" t="s">
        <v>89</v>
      </c>
      <c r="F23" s="26" t="s">
        <v>87</v>
      </c>
      <c r="G23" s="9">
        <f>1363+143</f>
        <v>1506</v>
      </c>
      <c r="H23" s="10"/>
      <c r="I23" s="86"/>
      <c r="J23" s="86"/>
      <c r="K23" s="86"/>
      <c r="L23" s="86"/>
      <c r="M23" s="9">
        <f>G23+I23+J23+K23+L23</f>
        <v>1506</v>
      </c>
      <c r="N23" s="9">
        <f>H23+L23</f>
        <v>0</v>
      </c>
      <c r="O23" s="87"/>
      <c r="P23" s="87"/>
      <c r="Q23" s="87"/>
      <c r="R23" s="87"/>
      <c r="S23" s="9">
        <f>M23+O23+P23+Q23+R23</f>
        <v>1506</v>
      </c>
      <c r="T23" s="9">
        <f>N23+R23</f>
        <v>0</v>
      </c>
      <c r="U23" s="87"/>
      <c r="V23" s="87"/>
      <c r="W23" s="87"/>
      <c r="X23" s="87"/>
      <c r="Y23" s="9">
        <f>S23+U23+V23+W23+X23</f>
        <v>1506</v>
      </c>
      <c r="Z23" s="9">
        <f>T23+X23</f>
        <v>0</v>
      </c>
    </row>
    <row r="24" spans="1:26" ht="17.100000000000001" hidden="1" customHeight="1" x14ac:dyDescent="0.25">
      <c r="A24" s="25" t="s">
        <v>90</v>
      </c>
      <c r="B24" s="26">
        <f>B22</f>
        <v>900</v>
      </c>
      <c r="C24" s="26" t="s">
        <v>22</v>
      </c>
      <c r="D24" s="26" t="s">
        <v>80</v>
      </c>
      <c r="E24" s="26" t="s">
        <v>91</v>
      </c>
      <c r="F24" s="26"/>
      <c r="G24" s="8">
        <f t="shared" ref="G24" si="13">G25+G27+G31+G29</f>
        <v>66901</v>
      </c>
      <c r="H24" s="8">
        <f t="shared" ref="H24:N24" si="14">H25+H27+H31+H29</f>
        <v>0</v>
      </c>
      <c r="I24" s="8">
        <f t="shared" si="14"/>
        <v>0</v>
      </c>
      <c r="J24" s="8">
        <f t="shared" si="14"/>
        <v>0</v>
      </c>
      <c r="K24" s="8">
        <f t="shared" si="14"/>
        <v>0</v>
      </c>
      <c r="L24" s="8">
        <f t="shared" si="14"/>
        <v>0</v>
      </c>
      <c r="M24" s="8">
        <f t="shared" si="14"/>
        <v>66901</v>
      </c>
      <c r="N24" s="8">
        <f t="shared" si="14"/>
        <v>0</v>
      </c>
      <c r="O24" s="8">
        <f t="shared" ref="O24:T24" si="15">O25+O27+O31+O29</f>
        <v>0</v>
      </c>
      <c r="P24" s="8">
        <f t="shared" si="15"/>
        <v>0</v>
      </c>
      <c r="Q24" s="8">
        <f t="shared" si="15"/>
        <v>0</v>
      </c>
      <c r="R24" s="8">
        <f t="shared" si="15"/>
        <v>0</v>
      </c>
      <c r="S24" s="8">
        <f t="shared" si="15"/>
        <v>66901</v>
      </c>
      <c r="T24" s="8">
        <f t="shared" si="15"/>
        <v>0</v>
      </c>
      <c r="U24" s="8">
        <f t="shared" ref="U24:Z24" si="16">U25+U27+U31+U29</f>
        <v>0</v>
      </c>
      <c r="V24" s="8">
        <f t="shared" si="16"/>
        <v>0</v>
      </c>
      <c r="W24" s="8">
        <f t="shared" si="16"/>
        <v>0</v>
      </c>
      <c r="X24" s="8">
        <f t="shared" si="16"/>
        <v>0</v>
      </c>
      <c r="Y24" s="8">
        <f t="shared" si="16"/>
        <v>66901</v>
      </c>
      <c r="Z24" s="8">
        <f t="shared" si="16"/>
        <v>0</v>
      </c>
    </row>
    <row r="25" spans="1:26" ht="66" hidden="1" x14ac:dyDescent="0.25">
      <c r="A25" s="25" t="s">
        <v>448</v>
      </c>
      <c r="B25" s="26">
        <f>B24</f>
        <v>900</v>
      </c>
      <c r="C25" s="26" t="s">
        <v>22</v>
      </c>
      <c r="D25" s="26" t="s">
        <v>80</v>
      </c>
      <c r="E25" s="26" t="s">
        <v>91</v>
      </c>
      <c r="F25" s="26" t="s">
        <v>85</v>
      </c>
      <c r="G25" s="9">
        <f t="shared" ref="G25:Z25" si="17">G26</f>
        <v>53468</v>
      </c>
      <c r="H25" s="9">
        <f t="shared" si="17"/>
        <v>0</v>
      </c>
      <c r="I25" s="9">
        <f t="shared" si="17"/>
        <v>0</v>
      </c>
      <c r="J25" s="9">
        <f t="shared" si="17"/>
        <v>0</v>
      </c>
      <c r="K25" s="9">
        <f t="shared" si="17"/>
        <v>0</v>
      </c>
      <c r="L25" s="9">
        <f t="shared" si="17"/>
        <v>0</v>
      </c>
      <c r="M25" s="9">
        <f t="shared" si="17"/>
        <v>53468</v>
      </c>
      <c r="N25" s="9">
        <f t="shared" si="17"/>
        <v>0</v>
      </c>
      <c r="O25" s="9">
        <f t="shared" si="17"/>
        <v>0</v>
      </c>
      <c r="P25" s="9">
        <f t="shared" si="17"/>
        <v>0</v>
      </c>
      <c r="Q25" s="9">
        <f t="shared" si="17"/>
        <v>0</v>
      </c>
      <c r="R25" s="9">
        <f t="shared" si="17"/>
        <v>0</v>
      </c>
      <c r="S25" s="9">
        <f t="shared" si="17"/>
        <v>53468</v>
      </c>
      <c r="T25" s="9">
        <f t="shared" si="17"/>
        <v>0</v>
      </c>
      <c r="U25" s="9">
        <f t="shared" si="17"/>
        <v>0</v>
      </c>
      <c r="V25" s="9">
        <f t="shared" si="17"/>
        <v>0</v>
      </c>
      <c r="W25" s="9">
        <f t="shared" si="17"/>
        <v>0</v>
      </c>
      <c r="X25" s="9">
        <f t="shared" si="17"/>
        <v>0</v>
      </c>
      <c r="Y25" s="9">
        <f t="shared" si="17"/>
        <v>53468</v>
      </c>
      <c r="Z25" s="9">
        <f t="shared" si="17"/>
        <v>0</v>
      </c>
    </row>
    <row r="26" spans="1:26" ht="33" hidden="1" x14ac:dyDescent="0.25">
      <c r="A26" s="25" t="s">
        <v>86</v>
      </c>
      <c r="B26" s="26">
        <f>B25</f>
        <v>900</v>
      </c>
      <c r="C26" s="26" t="s">
        <v>22</v>
      </c>
      <c r="D26" s="26" t="s">
        <v>80</v>
      </c>
      <c r="E26" s="26" t="s">
        <v>91</v>
      </c>
      <c r="F26" s="26" t="s">
        <v>87</v>
      </c>
      <c r="G26" s="9">
        <f>51422+2046</f>
        <v>53468</v>
      </c>
      <c r="H26" s="10"/>
      <c r="I26" s="86"/>
      <c r="J26" s="86"/>
      <c r="K26" s="86"/>
      <c r="L26" s="86"/>
      <c r="M26" s="9">
        <f>G26+I26+J26+K26+L26</f>
        <v>53468</v>
      </c>
      <c r="N26" s="9">
        <f>H26+L26</f>
        <v>0</v>
      </c>
      <c r="O26" s="87"/>
      <c r="P26" s="87"/>
      <c r="Q26" s="87"/>
      <c r="R26" s="87"/>
      <c r="S26" s="9">
        <f>M26+O26+P26+Q26+R26</f>
        <v>53468</v>
      </c>
      <c r="T26" s="9">
        <f>N26+R26</f>
        <v>0</v>
      </c>
      <c r="U26" s="87"/>
      <c r="V26" s="87"/>
      <c r="W26" s="87"/>
      <c r="X26" s="87"/>
      <c r="Y26" s="9">
        <f>S26+U26+V26+W26+X26</f>
        <v>53468</v>
      </c>
      <c r="Z26" s="9">
        <f>T26+X26</f>
        <v>0</v>
      </c>
    </row>
    <row r="27" spans="1:26" ht="33" hidden="1" x14ac:dyDescent="0.25">
      <c r="A27" s="25" t="s">
        <v>243</v>
      </c>
      <c r="B27" s="26">
        <f>B20</f>
        <v>900</v>
      </c>
      <c r="C27" s="26" t="s">
        <v>22</v>
      </c>
      <c r="D27" s="26" t="s">
        <v>80</v>
      </c>
      <c r="E27" s="26" t="s">
        <v>91</v>
      </c>
      <c r="F27" s="26" t="s">
        <v>31</v>
      </c>
      <c r="G27" s="9">
        <f t="shared" ref="G27:Z27" si="18">G28</f>
        <v>12954</v>
      </c>
      <c r="H27" s="9">
        <f t="shared" si="18"/>
        <v>0</v>
      </c>
      <c r="I27" s="9">
        <f t="shared" si="18"/>
        <v>0</v>
      </c>
      <c r="J27" s="9">
        <f t="shared" si="18"/>
        <v>0</v>
      </c>
      <c r="K27" s="9">
        <f t="shared" si="18"/>
        <v>0</v>
      </c>
      <c r="L27" s="9">
        <f t="shared" si="18"/>
        <v>0</v>
      </c>
      <c r="M27" s="9">
        <f t="shared" si="18"/>
        <v>12954</v>
      </c>
      <c r="N27" s="9">
        <f t="shared" si="18"/>
        <v>0</v>
      </c>
      <c r="O27" s="9">
        <f t="shared" si="18"/>
        <v>0</v>
      </c>
      <c r="P27" s="9">
        <f t="shared" si="18"/>
        <v>0</v>
      </c>
      <c r="Q27" s="9">
        <f t="shared" si="18"/>
        <v>0</v>
      </c>
      <c r="R27" s="9">
        <f t="shared" si="18"/>
        <v>0</v>
      </c>
      <c r="S27" s="9">
        <f t="shared" si="18"/>
        <v>12954</v>
      </c>
      <c r="T27" s="9">
        <f t="shared" si="18"/>
        <v>0</v>
      </c>
      <c r="U27" s="9">
        <f t="shared" si="18"/>
        <v>0</v>
      </c>
      <c r="V27" s="9">
        <f t="shared" si="18"/>
        <v>0</v>
      </c>
      <c r="W27" s="9">
        <f t="shared" si="18"/>
        <v>0</v>
      </c>
      <c r="X27" s="9">
        <f t="shared" si="18"/>
        <v>0</v>
      </c>
      <c r="Y27" s="9">
        <f t="shared" si="18"/>
        <v>12954</v>
      </c>
      <c r="Z27" s="9">
        <f t="shared" si="18"/>
        <v>0</v>
      </c>
    </row>
    <row r="28" spans="1:26" ht="33" hidden="1" x14ac:dyDescent="0.25">
      <c r="A28" s="25" t="s">
        <v>37</v>
      </c>
      <c r="B28" s="26">
        <v>900</v>
      </c>
      <c r="C28" s="26" t="s">
        <v>22</v>
      </c>
      <c r="D28" s="26" t="s">
        <v>80</v>
      </c>
      <c r="E28" s="26" t="s">
        <v>91</v>
      </c>
      <c r="F28" s="26" t="s">
        <v>38</v>
      </c>
      <c r="G28" s="9">
        <f>9011+3943</f>
        <v>12954</v>
      </c>
      <c r="H28" s="10"/>
      <c r="I28" s="86"/>
      <c r="J28" s="86"/>
      <c r="K28" s="86"/>
      <c r="L28" s="86"/>
      <c r="M28" s="9">
        <f>G28+I28+J28+K28+L28</f>
        <v>12954</v>
      </c>
      <c r="N28" s="9">
        <f>H28+L28</f>
        <v>0</v>
      </c>
      <c r="O28" s="87"/>
      <c r="P28" s="87"/>
      <c r="Q28" s="87"/>
      <c r="R28" s="87"/>
      <c r="S28" s="9">
        <f>M28+O28+P28+Q28+R28</f>
        <v>12954</v>
      </c>
      <c r="T28" s="9">
        <f>N28+R28</f>
        <v>0</v>
      </c>
      <c r="U28" s="87"/>
      <c r="V28" s="87"/>
      <c r="W28" s="87"/>
      <c r="X28" s="87"/>
      <c r="Y28" s="9">
        <f>S28+U28+V28+W28+X28</f>
        <v>12954</v>
      </c>
      <c r="Z28" s="9">
        <f>T28+X28</f>
        <v>0</v>
      </c>
    </row>
    <row r="29" spans="1:26" ht="17.100000000000001" hidden="1" customHeight="1" x14ac:dyDescent="0.25">
      <c r="A29" s="25" t="s">
        <v>101</v>
      </c>
      <c r="B29" s="26">
        <v>900</v>
      </c>
      <c r="C29" s="26" t="s">
        <v>22</v>
      </c>
      <c r="D29" s="26" t="s">
        <v>80</v>
      </c>
      <c r="E29" s="26" t="s">
        <v>91</v>
      </c>
      <c r="F29" s="26" t="s">
        <v>102</v>
      </c>
      <c r="G29" s="8">
        <f t="shared" ref="G29:Z29" si="19">G30</f>
        <v>98</v>
      </c>
      <c r="H29" s="8">
        <f t="shared" si="19"/>
        <v>0</v>
      </c>
      <c r="I29" s="8">
        <f t="shared" si="19"/>
        <v>0</v>
      </c>
      <c r="J29" s="8">
        <f t="shared" si="19"/>
        <v>0</v>
      </c>
      <c r="K29" s="8">
        <f t="shared" si="19"/>
        <v>0</v>
      </c>
      <c r="L29" s="8">
        <f t="shared" si="19"/>
        <v>0</v>
      </c>
      <c r="M29" s="8">
        <f t="shared" si="19"/>
        <v>98</v>
      </c>
      <c r="N29" s="8">
        <f t="shared" si="19"/>
        <v>0</v>
      </c>
      <c r="O29" s="8">
        <f t="shared" si="19"/>
        <v>0</v>
      </c>
      <c r="P29" s="8">
        <f t="shared" si="19"/>
        <v>0</v>
      </c>
      <c r="Q29" s="8">
        <f t="shared" si="19"/>
        <v>0</v>
      </c>
      <c r="R29" s="8">
        <f t="shared" si="19"/>
        <v>0</v>
      </c>
      <c r="S29" s="8">
        <f t="shared" si="19"/>
        <v>98</v>
      </c>
      <c r="T29" s="8">
        <f t="shared" si="19"/>
        <v>0</v>
      </c>
      <c r="U29" s="8">
        <f t="shared" si="19"/>
        <v>0</v>
      </c>
      <c r="V29" s="8">
        <f t="shared" si="19"/>
        <v>0</v>
      </c>
      <c r="W29" s="8">
        <f t="shared" si="19"/>
        <v>0</v>
      </c>
      <c r="X29" s="8">
        <f t="shared" si="19"/>
        <v>0</v>
      </c>
      <c r="Y29" s="8">
        <f t="shared" si="19"/>
        <v>98</v>
      </c>
      <c r="Z29" s="8">
        <f t="shared" si="19"/>
        <v>0</v>
      </c>
    </row>
    <row r="30" spans="1:26" ht="17.100000000000001" hidden="1" customHeight="1" x14ac:dyDescent="0.25">
      <c r="A30" s="25" t="s">
        <v>103</v>
      </c>
      <c r="B30" s="26">
        <v>900</v>
      </c>
      <c r="C30" s="26" t="s">
        <v>22</v>
      </c>
      <c r="D30" s="26" t="s">
        <v>80</v>
      </c>
      <c r="E30" s="26" t="s">
        <v>91</v>
      </c>
      <c r="F30" s="26" t="s">
        <v>104</v>
      </c>
      <c r="G30" s="8">
        <v>98</v>
      </c>
      <c r="H30" s="8"/>
      <c r="I30" s="86"/>
      <c r="J30" s="86"/>
      <c r="K30" s="86"/>
      <c r="L30" s="86"/>
      <c r="M30" s="9">
        <f>G30+I30+J30+K30+L30</f>
        <v>98</v>
      </c>
      <c r="N30" s="9">
        <f>H30+L30</f>
        <v>0</v>
      </c>
      <c r="O30" s="87"/>
      <c r="P30" s="87"/>
      <c r="Q30" s="87"/>
      <c r="R30" s="87"/>
      <c r="S30" s="9">
        <f>M30+O30+P30+Q30+R30</f>
        <v>98</v>
      </c>
      <c r="T30" s="9">
        <f>N30+R30</f>
        <v>0</v>
      </c>
      <c r="U30" s="87"/>
      <c r="V30" s="87"/>
      <c r="W30" s="87"/>
      <c r="X30" s="87"/>
      <c r="Y30" s="9">
        <f>S30+U30+V30+W30+X30</f>
        <v>98</v>
      </c>
      <c r="Z30" s="9">
        <f>T30+X30</f>
        <v>0</v>
      </c>
    </row>
    <row r="31" spans="1:26" ht="17.100000000000001" hidden="1" customHeight="1" x14ac:dyDescent="0.25">
      <c r="A31" s="25" t="s">
        <v>66</v>
      </c>
      <c r="B31" s="26">
        <v>900</v>
      </c>
      <c r="C31" s="26" t="s">
        <v>22</v>
      </c>
      <c r="D31" s="26" t="s">
        <v>80</v>
      </c>
      <c r="E31" s="26" t="s">
        <v>91</v>
      </c>
      <c r="F31" s="26" t="s">
        <v>67</v>
      </c>
      <c r="G31" s="8">
        <f>G33+G32</f>
        <v>381</v>
      </c>
      <c r="H31" s="8">
        <f t="shared" ref="H31:N31" si="20">H33+H32</f>
        <v>0</v>
      </c>
      <c r="I31" s="8">
        <f t="shared" si="20"/>
        <v>0</v>
      </c>
      <c r="J31" s="8">
        <f t="shared" si="20"/>
        <v>0</v>
      </c>
      <c r="K31" s="8">
        <f t="shared" si="20"/>
        <v>0</v>
      </c>
      <c r="L31" s="8">
        <f t="shared" si="20"/>
        <v>0</v>
      </c>
      <c r="M31" s="8">
        <f t="shared" si="20"/>
        <v>381</v>
      </c>
      <c r="N31" s="8">
        <f t="shared" si="20"/>
        <v>0</v>
      </c>
      <c r="O31" s="8">
        <f t="shared" ref="O31:T31" si="21">O33+O32</f>
        <v>0</v>
      </c>
      <c r="P31" s="8">
        <f t="shared" si="21"/>
        <v>0</v>
      </c>
      <c r="Q31" s="8">
        <f t="shared" si="21"/>
        <v>0</v>
      </c>
      <c r="R31" s="8">
        <f t="shared" si="21"/>
        <v>0</v>
      </c>
      <c r="S31" s="8">
        <f t="shared" si="21"/>
        <v>381</v>
      </c>
      <c r="T31" s="8">
        <f t="shared" si="21"/>
        <v>0</v>
      </c>
      <c r="U31" s="8">
        <f t="shared" ref="U31:Z31" si="22">U33+U32</f>
        <v>0</v>
      </c>
      <c r="V31" s="8">
        <f t="shared" si="22"/>
        <v>0</v>
      </c>
      <c r="W31" s="8">
        <f t="shared" si="22"/>
        <v>0</v>
      </c>
      <c r="X31" s="8">
        <f t="shared" si="22"/>
        <v>0</v>
      </c>
      <c r="Y31" s="8">
        <f t="shared" si="22"/>
        <v>381</v>
      </c>
      <c r="Z31" s="8">
        <f t="shared" si="22"/>
        <v>0</v>
      </c>
    </row>
    <row r="32" spans="1:26" ht="17.100000000000001" hidden="1" customHeight="1" x14ac:dyDescent="0.25">
      <c r="A32" s="25" t="s">
        <v>155</v>
      </c>
      <c r="B32" s="26" t="s">
        <v>452</v>
      </c>
      <c r="C32" s="26" t="s">
        <v>22</v>
      </c>
      <c r="D32" s="26" t="s">
        <v>80</v>
      </c>
      <c r="E32" s="26" t="s">
        <v>91</v>
      </c>
      <c r="F32" s="26" t="s">
        <v>616</v>
      </c>
      <c r="G32" s="8">
        <f>10-10</f>
        <v>0</v>
      </c>
      <c r="H32" s="8"/>
      <c r="I32" s="86"/>
      <c r="J32" s="86"/>
      <c r="K32" s="86"/>
      <c r="L32" s="86"/>
      <c r="M32" s="86"/>
      <c r="N32" s="86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</row>
    <row r="33" spans="1:26" ht="17.100000000000001" hidden="1" customHeight="1" x14ac:dyDescent="0.25">
      <c r="A33" s="25" t="s">
        <v>92</v>
      </c>
      <c r="B33" s="26">
        <v>900</v>
      </c>
      <c r="C33" s="26" t="s">
        <v>22</v>
      </c>
      <c r="D33" s="26" t="s">
        <v>80</v>
      </c>
      <c r="E33" s="26" t="s">
        <v>91</v>
      </c>
      <c r="F33" s="26" t="s">
        <v>69</v>
      </c>
      <c r="G33" s="8">
        <f>371+10</f>
        <v>381</v>
      </c>
      <c r="H33" s="8"/>
      <c r="I33" s="86"/>
      <c r="J33" s="86"/>
      <c r="K33" s="86"/>
      <c r="L33" s="86"/>
      <c r="M33" s="9">
        <f>G33+I33+J33+K33+L33</f>
        <v>381</v>
      </c>
      <c r="N33" s="9">
        <f>H33+L33</f>
        <v>0</v>
      </c>
      <c r="O33" s="87"/>
      <c r="P33" s="87"/>
      <c r="Q33" s="87"/>
      <c r="R33" s="87"/>
      <c r="S33" s="9">
        <f>M33+O33+P33+Q33+R33</f>
        <v>381</v>
      </c>
      <c r="T33" s="9">
        <f>N33+R33</f>
        <v>0</v>
      </c>
      <c r="U33" s="87"/>
      <c r="V33" s="87"/>
      <c r="W33" s="87"/>
      <c r="X33" s="87"/>
      <c r="Y33" s="9">
        <f>S33+U33+V33+W33+X33</f>
        <v>381</v>
      </c>
      <c r="Z33" s="9">
        <f>T33+X33</f>
        <v>0</v>
      </c>
    </row>
    <row r="34" spans="1:26" hidden="1" x14ac:dyDescent="0.25">
      <c r="A34" s="25"/>
      <c r="B34" s="26"/>
      <c r="C34" s="26"/>
      <c r="D34" s="26"/>
      <c r="E34" s="26"/>
      <c r="F34" s="26"/>
      <c r="G34" s="9"/>
      <c r="H34" s="10"/>
      <c r="I34" s="86"/>
      <c r="J34" s="86"/>
      <c r="K34" s="86"/>
      <c r="L34" s="86"/>
      <c r="M34" s="86"/>
      <c r="N34" s="86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</row>
    <row r="35" spans="1:26" ht="56.25" hidden="1" x14ac:dyDescent="0.3">
      <c r="A35" s="23" t="s">
        <v>93</v>
      </c>
      <c r="B35" s="24">
        <f>B31</f>
        <v>900</v>
      </c>
      <c r="C35" s="24" t="s">
        <v>22</v>
      </c>
      <c r="D35" s="24" t="s">
        <v>17</v>
      </c>
      <c r="E35" s="24"/>
      <c r="F35" s="24"/>
      <c r="G35" s="7">
        <f t="shared" ref="G35:V37" si="23">G36</f>
        <v>16265</v>
      </c>
      <c r="H35" s="7">
        <f t="shared" si="23"/>
        <v>0</v>
      </c>
      <c r="I35" s="7">
        <f t="shared" si="23"/>
        <v>0</v>
      </c>
      <c r="J35" s="7">
        <f t="shared" si="23"/>
        <v>0</v>
      </c>
      <c r="K35" s="7">
        <f t="shared" si="23"/>
        <v>0</v>
      </c>
      <c r="L35" s="7">
        <f t="shared" si="23"/>
        <v>0</v>
      </c>
      <c r="M35" s="7">
        <f t="shared" si="23"/>
        <v>16265</v>
      </c>
      <c r="N35" s="7">
        <f t="shared" si="23"/>
        <v>0</v>
      </c>
      <c r="O35" s="7">
        <f t="shared" si="23"/>
        <v>0</v>
      </c>
      <c r="P35" s="7">
        <f t="shared" si="23"/>
        <v>0</v>
      </c>
      <c r="Q35" s="7">
        <f t="shared" si="23"/>
        <v>0</v>
      </c>
      <c r="R35" s="7">
        <f t="shared" si="23"/>
        <v>0</v>
      </c>
      <c r="S35" s="7">
        <f t="shared" si="23"/>
        <v>16265</v>
      </c>
      <c r="T35" s="7">
        <f t="shared" si="23"/>
        <v>0</v>
      </c>
      <c r="U35" s="7">
        <f t="shared" si="23"/>
        <v>0</v>
      </c>
      <c r="V35" s="7">
        <f t="shared" si="23"/>
        <v>0</v>
      </c>
      <c r="W35" s="7">
        <f t="shared" ref="U35:Z37" si="24">W36</f>
        <v>0</v>
      </c>
      <c r="X35" s="7">
        <f t="shared" si="24"/>
        <v>0</v>
      </c>
      <c r="Y35" s="7">
        <f t="shared" si="24"/>
        <v>16265</v>
      </c>
      <c r="Z35" s="7">
        <f t="shared" si="24"/>
        <v>0</v>
      </c>
    </row>
    <row r="36" spans="1:26" ht="17.100000000000001" hidden="1" customHeight="1" x14ac:dyDescent="0.25">
      <c r="A36" s="25" t="s">
        <v>62</v>
      </c>
      <c r="B36" s="26">
        <f>B35</f>
        <v>900</v>
      </c>
      <c r="C36" s="26" t="s">
        <v>22</v>
      </c>
      <c r="D36" s="26" t="s">
        <v>17</v>
      </c>
      <c r="E36" s="26" t="s">
        <v>63</v>
      </c>
      <c r="F36" s="26"/>
      <c r="G36" s="8">
        <f t="shared" si="23"/>
        <v>16265</v>
      </c>
      <c r="H36" s="8">
        <f t="shared" si="23"/>
        <v>0</v>
      </c>
      <c r="I36" s="8">
        <f t="shared" si="23"/>
        <v>0</v>
      </c>
      <c r="J36" s="8">
        <f t="shared" si="23"/>
        <v>0</v>
      </c>
      <c r="K36" s="8">
        <f t="shared" si="23"/>
        <v>0</v>
      </c>
      <c r="L36" s="8">
        <f t="shared" si="23"/>
        <v>0</v>
      </c>
      <c r="M36" s="8">
        <f t="shared" si="23"/>
        <v>16265</v>
      </c>
      <c r="N36" s="8">
        <f t="shared" si="23"/>
        <v>0</v>
      </c>
      <c r="O36" s="8">
        <f t="shared" si="23"/>
        <v>0</v>
      </c>
      <c r="P36" s="8">
        <f t="shared" si="23"/>
        <v>0</v>
      </c>
      <c r="Q36" s="8">
        <f t="shared" si="23"/>
        <v>0</v>
      </c>
      <c r="R36" s="8">
        <f t="shared" si="23"/>
        <v>0</v>
      </c>
      <c r="S36" s="8">
        <f t="shared" si="23"/>
        <v>16265</v>
      </c>
      <c r="T36" s="8">
        <f t="shared" si="23"/>
        <v>0</v>
      </c>
      <c r="U36" s="8">
        <f t="shared" si="24"/>
        <v>0</v>
      </c>
      <c r="V36" s="8">
        <f t="shared" si="24"/>
        <v>0</v>
      </c>
      <c r="W36" s="8">
        <f t="shared" si="24"/>
        <v>0</v>
      </c>
      <c r="X36" s="8">
        <f t="shared" si="24"/>
        <v>0</v>
      </c>
      <c r="Y36" s="8">
        <f t="shared" si="24"/>
        <v>16265</v>
      </c>
      <c r="Z36" s="8">
        <f t="shared" si="24"/>
        <v>0</v>
      </c>
    </row>
    <row r="37" spans="1:26" ht="33" hidden="1" x14ac:dyDescent="0.25">
      <c r="A37" s="25" t="s">
        <v>81</v>
      </c>
      <c r="B37" s="26">
        <f>B36</f>
        <v>900</v>
      </c>
      <c r="C37" s="26" t="s">
        <v>22</v>
      </c>
      <c r="D37" s="26" t="s">
        <v>17</v>
      </c>
      <c r="E37" s="26" t="s">
        <v>82</v>
      </c>
      <c r="F37" s="26"/>
      <c r="G37" s="11">
        <f t="shared" si="23"/>
        <v>16265</v>
      </c>
      <c r="H37" s="11">
        <f t="shared" si="23"/>
        <v>0</v>
      </c>
      <c r="I37" s="11">
        <f t="shared" si="23"/>
        <v>0</v>
      </c>
      <c r="J37" s="11">
        <f t="shared" si="23"/>
        <v>0</v>
      </c>
      <c r="K37" s="11">
        <f t="shared" si="23"/>
        <v>0</v>
      </c>
      <c r="L37" s="11">
        <f t="shared" si="23"/>
        <v>0</v>
      </c>
      <c r="M37" s="11">
        <f t="shared" si="23"/>
        <v>16265</v>
      </c>
      <c r="N37" s="11">
        <f t="shared" si="23"/>
        <v>0</v>
      </c>
      <c r="O37" s="11">
        <f t="shared" si="23"/>
        <v>0</v>
      </c>
      <c r="P37" s="11">
        <f t="shared" si="23"/>
        <v>0</v>
      </c>
      <c r="Q37" s="11">
        <f t="shared" si="23"/>
        <v>0</v>
      </c>
      <c r="R37" s="11">
        <f t="shared" si="23"/>
        <v>0</v>
      </c>
      <c r="S37" s="11">
        <f t="shared" si="23"/>
        <v>16265</v>
      </c>
      <c r="T37" s="11">
        <f t="shared" si="23"/>
        <v>0</v>
      </c>
      <c r="U37" s="11">
        <f t="shared" si="24"/>
        <v>0</v>
      </c>
      <c r="V37" s="11">
        <f t="shared" si="24"/>
        <v>0</v>
      </c>
      <c r="W37" s="11">
        <f t="shared" si="24"/>
        <v>0</v>
      </c>
      <c r="X37" s="11">
        <f t="shared" si="24"/>
        <v>0</v>
      </c>
      <c r="Y37" s="11">
        <f t="shared" si="24"/>
        <v>16265</v>
      </c>
      <c r="Z37" s="11">
        <f t="shared" si="24"/>
        <v>0</v>
      </c>
    </row>
    <row r="38" spans="1:26" ht="17.100000000000001" hidden="1" customHeight="1" x14ac:dyDescent="0.25">
      <c r="A38" s="25" t="s">
        <v>90</v>
      </c>
      <c r="B38" s="26">
        <f>B37</f>
        <v>900</v>
      </c>
      <c r="C38" s="26" t="s">
        <v>22</v>
      </c>
      <c r="D38" s="26" t="s">
        <v>17</v>
      </c>
      <c r="E38" s="26" t="s">
        <v>91</v>
      </c>
      <c r="F38" s="26"/>
      <c r="G38" s="8">
        <f t="shared" ref="G38" si="25">G39+G41+G43</f>
        <v>16265</v>
      </c>
      <c r="H38" s="8">
        <f t="shared" ref="H38:N38" si="26">H39+H41+H43</f>
        <v>0</v>
      </c>
      <c r="I38" s="8">
        <f t="shared" si="26"/>
        <v>0</v>
      </c>
      <c r="J38" s="8">
        <f t="shared" si="26"/>
        <v>0</v>
      </c>
      <c r="K38" s="8">
        <f t="shared" si="26"/>
        <v>0</v>
      </c>
      <c r="L38" s="8">
        <f t="shared" si="26"/>
        <v>0</v>
      </c>
      <c r="M38" s="8">
        <f t="shared" si="26"/>
        <v>16265</v>
      </c>
      <c r="N38" s="8">
        <f t="shared" si="26"/>
        <v>0</v>
      </c>
      <c r="O38" s="8">
        <f t="shared" ref="O38:T38" si="27">O39+O41+O43</f>
        <v>0</v>
      </c>
      <c r="P38" s="8">
        <f t="shared" si="27"/>
        <v>0</v>
      </c>
      <c r="Q38" s="8">
        <f t="shared" si="27"/>
        <v>0</v>
      </c>
      <c r="R38" s="8">
        <f t="shared" si="27"/>
        <v>0</v>
      </c>
      <c r="S38" s="8">
        <f t="shared" si="27"/>
        <v>16265</v>
      </c>
      <c r="T38" s="8">
        <f t="shared" si="27"/>
        <v>0</v>
      </c>
      <c r="U38" s="8">
        <f t="shared" ref="U38:Z38" si="28">U39+U41+U43</f>
        <v>0</v>
      </c>
      <c r="V38" s="8">
        <f t="shared" si="28"/>
        <v>0</v>
      </c>
      <c r="W38" s="8">
        <f t="shared" si="28"/>
        <v>0</v>
      </c>
      <c r="X38" s="8">
        <f t="shared" si="28"/>
        <v>0</v>
      </c>
      <c r="Y38" s="8">
        <f t="shared" si="28"/>
        <v>16265</v>
      </c>
      <c r="Z38" s="8">
        <f t="shared" si="28"/>
        <v>0</v>
      </c>
    </row>
    <row r="39" spans="1:26" ht="66" hidden="1" x14ac:dyDescent="0.25">
      <c r="A39" s="25" t="s">
        <v>448</v>
      </c>
      <c r="B39" s="26">
        <f>B38</f>
        <v>900</v>
      </c>
      <c r="C39" s="26" t="s">
        <v>22</v>
      </c>
      <c r="D39" s="26" t="s">
        <v>17</v>
      </c>
      <c r="E39" s="26" t="s">
        <v>91</v>
      </c>
      <c r="F39" s="26" t="s">
        <v>85</v>
      </c>
      <c r="G39" s="9">
        <f t="shared" ref="G39:Z39" si="29">G40</f>
        <v>14849</v>
      </c>
      <c r="H39" s="9">
        <f t="shared" si="29"/>
        <v>0</v>
      </c>
      <c r="I39" s="9">
        <f t="shared" si="29"/>
        <v>0</v>
      </c>
      <c r="J39" s="9">
        <f t="shared" si="29"/>
        <v>0</v>
      </c>
      <c r="K39" s="9">
        <f t="shared" si="29"/>
        <v>0</v>
      </c>
      <c r="L39" s="9">
        <f t="shared" si="29"/>
        <v>0</v>
      </c>
      <c r="M39" s="9">
        <f t="shared" si="29"/>
        <v>14849</v>
      </c>
      <c r="N39" s="9">
        <f t="shared" si="29"/>
        <v>0</v>
      </c>
      <c r="O39" s="9">
        <f t="shared" si="29"/>
        <v>0</v>
      </c>
      <c r="P39" s="9">
        <f t="shared" si="29"/>
        <v>0</v>
      </c>
      <c r="Q39" s="9">
        <f t="shared" si="29"/>
        <v>0</v>
      </c>
      <c r="R39" s="9">
        <f t="shared" si="29"/>
        <v>0</v>
      </c>
      <c r="S39" s="9">
        <f t="shared" si="29"/>
        <v>14849</v>
      </c>
      <c r="T39" s="9">
        <f t="shared" si="29"/>
        <v>0</v>
      </c>
      <c r="U39" s="9">
        <f t="shared" si="29"/>
        <v>0</v>
      </c>
      <c r="V39" s="9">
        <f t="shared" si="29"/>
        <v>0</v>
      </c>
      <c r="W39" s="9">
        <f t="shared" si="29"/>
        <v>0</v>
      </c>
      <c r="X39" s="9">
        <f t="shared" si="29"/>
        <v>0</v>
      </c>
      <c r="Y39" s="9">
        <f t="shared" si="29"/>
        <v>14849</v>
      </c>
      <c r="Z39" s="9">
        <f t="shared" si="29"/>
        <v>0</v>
      </c>
    </row>
    <row r="40" spans="1:26" ht="33" hidden="1" x14ac:dyDescent="0.25">
      <c r="A40" s="25" t="s">
        <v>86</v>
      </c>
      <c r="B40" s="26">
        <f>B39</f>
        <v>900</v>
      </c>
      <c r="C40" s="26" t="s">
        <v>22</v>
      </c>
      <c r="D40" s="26" t="s">
        <v>17</v>
      </c>
      <c r="E40" s="26" t="s">
        <v>91</v>
      </c>
      <c r="F40" s="26" t="s">
        <v>87</v>
      </c>
      <c r="G40" s="9">
        <f>14280+569</f>
        <v>14849</v>
      </c>
      <c r="H40" s="10"/>
      <c r="I40" s="86"/>
      <c r="J40" s="86"/>
      <c r="K40" s="86"/>
      <c r="L40" s="86"/>
      <c r="M40" s="9">
        <f>G40+I40+J40+K40+L40</f>
        <v>14849</v>
      </c>
      <c r="N40" s="9">
        <f>H40+L40</f>
        <v>0</v>
      </c>
      <c r="O40" s="87"/>
      <c r="P40" s="87"/>
      <c r="Q40" s="87"/>
      <c r="R40" s="87"/>
      <c r="S40" s="9">
        <f>M40+O40+P40+Q40+R40</f>
        <v>14849</v>
      </c>
      <c r="T40" s="9">
        <f>N40+R40</f>
        <v>0</v>
      </c>
      <c r="U40" s="87"/>
      <c r="V40" s="87"/>
      <c r="W40" s="87"/>
      <c r="X40" s="87"/>
      <c r="Y40" s="9">
        <f>S40+U40+V40+W40+X40</f>
        <v>14849</v>
      </c>
      <c r="Z40" s="9">
        <f>T40+X40</f>
        <v>0</v>
      </c>
    </row>
    <row r="41" spans="1:26" ht="33" hidden="1" x14ac:dyDescent="0.25">
      <c r="A41" s="25" t="s">
        <v>243</v>
      </c>
      <c r="B41" s="26">
        <f>B39</f>
        <v>900</v>
      </c>
      <c r="C41" s="26" t="s">
        <v>22</v>
      </c>
      <c r="D41" s="26" t="s">
        <v>17</v>
      </c>
      <c r="E41" s="26" t="s">
        <v>91</v>
      </c>
      <c r="F41" s="26" t="s">
        <v>31</v>
      </c>
      <c r="G41" s="9">
        <f t="shared" ref="G41:Z41" si="30">G42</f>
        <v>1411</v>
      </c>
      <c r="H41" s="9">
        <f t="shared" si="30"/>
        <v>0</v>
      </c>
      <c r="I41" s="9">
        <f t="shared" si="30"/>
        <v>0</v>
      </c>
      <c r="J41" s="9">
        <f t="shared" si="30"/>
        <v>0</v>
      </c>
      <c r="K41" s="9">
        <f t="shared" si="30"/>
        <v>0</v>
      </c>
      <c r="L41" s="9">
        <f t="shared" si="30"/>
        <v>0</v>
      </c>
      <c r="M41" s="9">
        <f t="shared" si="30"/>
        <v>1411</v>
      </c>
      <c r="N41" s="9">
        <f t="shared" si="30"/>
        <v>0</v>
      </c>
      <c r="O41" s="9">
        <f t="shared" si="30"/>
        <v>0</v>
      </c>
      <c r="P41" s="9">
        <f t="shared" si="30"/>
        <v>0</v>
      </c>
      <c r="Q41" s="9">
        <f t="shared" si="30"/>
        <v>0</v>
      </c>
      <c r="R41" s="9">
        <f t="shared" si="30"/>
        <v>0</v>
      </c>
      <c r="S41" s="9">
        <f t="shared" si="30"/>
        <v>1411</v>
      </c>
      <c r="T41" s="9">
        <f t="shared" si="30"/>
        <v>0</v>
      </c>
      <c r="U41" s="9">
        <f t="shared" si="30"/>
        <v>0</v>
      </c>
      <c r="V41" s="9">
        <f t="shared" si="30"/>
        <v>0</v>
      </c>
      <c r="W41" s="9">
        <f t="shared" si="30"/>
        <v>0</v>
      </c>
      <c r="X41" s="9">
        <f t="shared" si="30"/>
        <v>0</v>
      </c>
      <c r="Y41" s="9">
        <f t="shared" si="30"/>
        <v>1411</v>
      </c>
      <c r="Z41" s="9">
        <f t="shared" si="30"/>
        <v>0</v>
      </c>
    </row>
    <row r="42" spans="1:26" ht="33" hidden="1" x14ac:dyDescent="0.25">
      <c r="A42" s="25" t="s">
        <v>37</v>
      </c>
      <c r="B42" s="26">
        <f>B40</f>
        <v>900</v>
      </c>
      <c r="C42" s="26" t="s">
        <v>22</v>
      </c>
      <c r="D42" s="26" t="s">
        <v>17</v>
      </c>
      <c r="E42" s="26" t="s">
        <v>91</v>
      </c>
      <c r="F42" s="26" t="s">
        <v>38</v>
      </c>
      <c r="G42" s="9">
        <v>1411</v>
      </c>
      <c r="H42" s="10"/>
      <c r="I42" s="86"/>
      <c r="J42" s="86"/>
      <c r="K42" s="86"/>
      <c r="L42" s="86"/>
      <c r="M42" s="9">
        <f>G42+I42+J42+K42+L42</f>
        <v>1411</v>
      </c>
      <c r="N42" s="9">
        <f>H42+L42</f>
        <v>0</v>
      </c>
      <c r="O42" s="87"/>
      <c r="P42" s="87"/>
      <c r="Q42" s="87"/>
      <c r="R42" s="87"/>
      <c r="S42" s="9">
        <f>M42+O42+P42+Q42+R42</f>
        <v>1411</v>
      </c>
      <c r="T42" s="9">
        <f>N42+R42</f>
        <v>0</v>
      </c>
      <c r="U42" s="87"/>
      <c r="V42" s="87"/>
      <c r="W42" s="87"/>
      <c r="X42" s="87"/>
      <c r="Y42" s="9">
        <f>S42+U42+V42+W42+X42</f>
        <v>1411</v>
      </c>
      <c r="Z42" s="9">
        <f>T42+X42</f>
        <v>0</v>
      </c>
    </row>
    <row r="43" spans="1:26" ht="17.100000000000001" hidden="1" customHeight="1" x14ac:dyDescent="0.25">
      <c r="A43" s="25" t="s">
        <v>66</v>
      </c>
      <c r="B43" s="26">
        <f>B41</f>
        <v>900</v>
      </c>
      <c r="C43" s="26" t="s">
        <v>22</v>
      </c>
      <c r="D43" s="26" t="s">
        <v>17</v>
      </c>
      <c r="E43" s="26" t="s">
        <v>91</v>
      </c>
      <c r="F43" s="26" t="s">
        <v>67</v>
      </c>
      <c r="G43" s="8">
        <f t="shared" ref="G43:N43" si="31">G44+G45</f>
        <v>5</v>
      </c>
      <c r="H43" s="8">
        <f t="shared" si="31"/>
        <v>0</v>
      </c>
      <c r="I43" s="8">
        <f t="shared" si="31"/>
        <v>0</v>
      </c>
      <c r="J43" s="8">
        <f t="shared" si="31"/>
        <v>0</v>
      </c>
      <c r="K43" s="8">
        <f t="shared" si="31"/>
        <v>0</v>
      </c>
      <c r="L43" s="8">
        <f t="shared" si="31"/>
        <v>0</v>
      </c>
      <c r="M43" s="8">
        <f t="shared" si="31"/>
        <v>5</v>
      </c>
      <c r="N43" s="8">
        <f t="shared" si="31"/>
        <v>0</v>
      </c>
      <c r="O43" s="8">
        <f t="shared" ref="O43:T43" si="32">O44+O45</f>
        <v>0</v>
      </c>
      <c r="P43" s="8">
        <f t="shared" si="32"/>
        <v>0</v>
      </c>
      <c r="Q43" s="8">
        <f t="shared" si="32"/>
        <v>0</v>
      </c>
      <c r="R43" s="8">
        <f t="shared" si="32"/>
        <v>0</v>
      </c>
      <c r="S43" s="8">
        <f t="shared" si="32"/>
        <v>5</v>
      </c>
      <c r="T43" s="8">
        <f t="shared" si="32"/>
        <v>0</v>
      </c>
      <c r="U43" s="8">
        <f t="shared" ref="U43:Z43" si="33">U44+U45</f>
        <v>0</v>
      </c>
      <c r="V43" s="8">
        <f t="shared" si="33"/>
        <v>0</v>
      </c>
      <c r="W43" s="8">
        <f t="shared" si="33"/>
        <v>0</v>
      </c>
      <c r="X43" s="8">
        <f t="shared" si="33"/>
        <v>0</v>
      </c>
      <c r="Y43" s="8">
        <f t="shared" si="33"/>
        <v>5</v>
      </c>
      <c r="Z43" s="8">
        <f t="shared" si="33"/>
        <v>0</v>
      </c>
    </row>
    <row r="44" spans="1:26" ht="17.100000000000001" hidden="1" customHeight="1" x14ac:dyDescent="0.25">
      <c r="A44" s="25" t="s">
        <v>155</v>
      </c>
      <c r="B44" s="26">
        <f>B42</f>
        <v>900</v>
      </c>
      <c r="C44" s="26" t="s">
        <v>22</v>
      </c>
      <c r="D44" s="26" t="s">
        <v>17</v>
      </c>
      <c r="E44" s="26" t="s">
        <v>91</v>
      </c>
      <c r="F44" s="26" t="s">
        <v>616</v>
      </c>
      <c r="G44" s="8"/>
      <c r="H44" s="8"/>
      <c r="I44" s="86"/>
      <c r="J44" s="86"/>
      <c r="K44" s="86"/>
      <c r="L44" s="86"/>
      <c r="M44" s="86"/>
      <c r="N44" s="86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</row>
    <row r="45" spans="1:26" ht="17.100000000000001" hidden="1" customHeight="1" x14ac:dyDescent="0.25">
      <c r="A45" s="25" t="s">
        <v>92</v>
      </c>
      <c r="B45" s="26">
        <v>900</v>
      </c>
      <c r="C45" s="26" t="s">
        <v>22</v>
      </c>
      <c r="D45" s="26" t="s">
        <v>17</v>
      </c>
      <c r="E45" s="26" t="s">
        <v>91</v>
      </c>
      <c r="F45" s="26" t="s">
        <v>69</v>
      </c>
      <c r="G45" s="8">
        <v>5</v>
      </c>
      <c r="H45" s="8"/>
      <c r="I45" s="86"/>
      <c r="J45" s="86"/>
      <c r="K45" s="86"/>
      <c r="L45" s="86"/>
      <c r="M45" s="9">
        <f>G45+I45+J45+K45+L45</f>
        <v>5</v>
      </c>
      <c r="N45" s="9">
        <f>H45+L45</f>
        <v>0</v>
      </c>
      <c r="O45" s="87"/>
      <c r="P45" s="87"/>
      <c r="Q45" s="87"/>
      <c r="R45" s="87"/>
      <c r="S45" s="9">
        <f>M45+O45+P45+Q45+R45</f>
        <v>5</v>
      </c>
      <c r="T45" s="9">
        <f>N45+R45</f>
        <v>0</v>
      </c>
      <c r="U45" s="87"/>
      <c r="V45" s="87"/>
      <c r="W45" s="87"/>
      <c r="X45" s="87"/>
      <c r="Y45" s="9">
        <f>S45+U45+V45+W45+X45</f>
        <v>5</v>
      </c>
      <c r="Z45" s="9">
        <f>T45+X45</f>
        <v>0</v>
      </c>
    </row>
    <row r="46" spans="1:26" hidden="1" x14ac:dyDescent="0.25">
      <c r="A46" s="25"/>
      <c r="B46" s="26"/>
      <c r="C46" s="26"/>
      <c r="D46" s="26"/>
      <c r="E46" s="26"/>
      <c r="F46" s="26"/>
      <c r="G46" s="9"/>
      <c r="H46" s="10"/>
      <c r="I46" s="86"/>
      <c r="J46" s="86"/>
      <c r="K46" s="86"/>
      <c r="L46" s="86"/>
      <c r="M46" s="86"/>
      <c r="N46" s="86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</row>
    <row r="47" spans="1:26" ht="18.75" hidden="1" x14ac:dyDescent="0.3">
      <c r="A47" s="23" t="s">
        <v>59</v>
      </c>
      <c r="B47" s="24">
        <f>B31</f>
        <v>900</v>
      </c>
      <c r="C47" s="24" t="s">
        <v>22</v>
      </c>
      <c r="D47" s="24" t="s">
        <v>60</v>
      </c>
      <c r="E47" s="24"/>
      <c r="F47" s="24"/>
      <c r="G47" s="7">
        <f t="shared" ref="G47" si="34">G54+G48</f>
        <v>34101</v>
      </c>
      <c r="H47" s="7">
        <f t="shared" ref="H47:N47" si="35">H54+H48</f>
        <v>0</v>
      </c>
      <c r="I47" s="7">
        <f t="shared" si="35"/>
        <v>0</v>
      </c>
      <c r="J47" s="7">
        <f t="shared" si="35"/>
        <v>0</v>
      </c>
      <c r="K47" s="7">
        <f t="shared" si="35"/>
        <v>0</v>
      </c>
      <c r="L47" s="7">
        <f t="shared" si="35"/>
        <v>0</v>
      </c>
      <c r="M47" s="7">
        <f t="shared" si="35"/>
        <v>34101</v>
      </c>
      <c r="N47" s="7">
        <f t="shared" si="35"/>
        <v>0</v>
      </c>
      <c r="O47" s="7">
        <f t="shared" ref="O47:T47" si="36">O54+O48</f>
        <v>0</v>
      </c>
      <c r="P47" s="7">
        <f t="shared" si="36"/>
        <v>0</v>
      </c>
      <c r="Q47" s="7">
        <f t="shared" si="36"/>
        <v>0</v>
      </c>
      <c r="R47" s="7">
        <f t="shared" si="36"/>
        <v>0</v>
      </c>
      <c r="S47" s="7">
        <f t="shared" si="36"/>
        <v>34101</v>
      </c>
      <c r="T47" s="7">
        <f t="shared" si="36"/>
        <v>0</v>
      </c>
      <c r="U47" s="7">
        <f t="shared" ref="U47:Z47" si="37">U54+U48</f>
        <v>0</v>
      </c>
      <c r="V47" s="7">
        <f t="shared" si="37"/>
        <v>0</v>
      </c>
      <c r="W47" s="7">
        <f t="shared" si="37"/>
        <v>0</v>
      </c>
      <c r="X47" s="7">
        <f t="shared" si="37"/>
        <v>0</v>
      </c>
      <c r="Y47" s="7">
        <f t="shared" si="37"/>
        <v>34101</v>
      </c>
      <c r="Z47" s="7">
        <f t="shared" si="37"/>
        <v>0</v>
      </c>
    </row>
    <row r="48" spans="1:26" ht="49.5" hidden="1" x14ac:dyDescent="0.25">
      <c r="A48" s="28" t="s">
        <v>427</v>
      </c>
      <c r="B48" s="26">
        <f t="shared" ref="B48:B53" si="38">B47</f>
        <v>900</v>
      </c>
      <c r="C48" s="26" t="s">
        <v>22</v>
      </c>
      <c r="D48" s="26" t="s">
        <v>60</v>
      </c>
      <c r="E48" s="26" t="s">
        <v>74</v>
      </c>
      <c r="F48" s="26"/>
      <c r="G48" s="11">
        <f t="shared" ref="G48:V52" si="39">G49</f>
        <v>129</v>
      </c>
      <c r="H48" s="11">
        <f t="shared" si="39"/>
        <v>0</v>
      </c>
      <c r="I48" s="11">
        <f t="shared" si="39"/>
        <v>0</v>
      </c>
      <c r="J48" s="11">
        <f t="shared" si="39"/>
        <v>0</v>
      </c>
      <c r="K48" s="11">
        <f t="shared" si="39"/>
        <v>0</v>
      </c>
      <c r="L48" s="11">
        <f t="shared" si="39"/>
        <v>0</v>
      </c>
      <c r="M48" s="11">
        <f t="shared" si="39"/>
        <v>129</v>
      </c>
      <c r="N48" s="11">
        <f t="shared" si="39"/>
        <v>0</v>
      </c>
      <c r="O48" s="11">
        <f t="shared" si="39"/>
        <v>0</v>
      </c>
      <c r="P48" s="11">
        <f t="shared" si="39"/>
        <v>0</v>
      </c>
      <c r="Q48" s="11">
        <f t="shared" si="39"/>
        <v>0</v>
      </c>
      <c r="R48" s="11">
        <f t="shared" si="39"/>
        <v>0</v>
      </c>
      <c r="S48" s="11">
        <f t="shared" si="39"/>
        <v>129</v>
      </c>
      <c r="T48" s="11">
        <f t="shared" si="39"/>
        <v>0</v>
      </c>
      <c r="U48" s="11">
        <f t="shared" si="39"/>
        <v>0</v>
      </c>
      <c r="V48" s="11">
        <f t="shared" si="39"/>
        <v>0</v>
      </c>
      <c r="W48" s="11">
        <f t="shared" ref="U48:Z52" si="40">W49</f>
        <v>0</v>
      </c>
      <c r="X48" s="11">
        <f t="shared" si="40"/>
        <v>0</v>
      </c>
      <c r="Y48" s="11">
        <f t="shared" si="40"/>
        <v>129</v>
      </c>
      <c r="Z48" s="11">
        <f t="shared" si="40"/>
        <v>0</v>
      </c>
    </row>
    <row r="49" spans="1:26" ht="33" hidden="1" x14ac:dyDescent="0.25">
      <c r="A49" s="25" t="s">
        <v>446</v>
      </c>
      <c r="B49" s="26">
        <f t="shared" si="38"/>
        <v>900</v>
      </c>
      <c r="C49" s="26" t="s">
        <v>22</v>
      </c>
      <c r="D49" s="26" t="s">
        <v>60</v>
      </c>
      <c r="E49" s="26" t="s">
        <v>438</v>
      </c>
      <c r="F49" s="26"/>
      <c r="G49" s="11">
        <f t="shared" si="39"/>
        <v>129</v>
      </c>
      <c r="H49" s="11">
        <f t="shared" si="39"/>
        <v>0</v>
      </c>
      <c r="I49" s="11">
        <f t="shared" si="39"/>
        <v>0</v>
      </c>
      <c r="J49" s="11">
        <f t="shared" si="39"/>
        <v>0</v>
      </c>
      <c r="K49" s="11">
        <f t="shared" si="39"/>
        <v>0</v>
      </c>
      <c r="L49" s="11">
        <f t="shared" si="39"/>
        <v>0</v>
      </c>
      <c r="M49" s="11">
        <f t="shared" si="39"/>
        <v>129</v>
      </c>
      <c r="N49" s="11">
        <f t="shared" si="39"/>
        <v>0</v>
      </c>
      <c r="O49" s="11">
        <f t="shared" si="39"/>
        <v>0</v>
      </c>
      <c r="P49" s="11">
        <f t="shared" si="39"/>
        <v>0</v>
      </c>
      <c r="Q49" s="11">
        <f t="shared" si="39"/>
        <v>0</v>
      </c>
      <c r="R49" s="11">
        <f t="shared" si="39"/>
        <v>0</v>
      </c>
      <c r="S49" s="11">
        <f t="shared" si="39"/>
        <v>129</v>
      </c>
      <c r="T49" s="11">
        <f t="shared" si="39"/>
        <v>0</v>
      </c>
      <c r="U49" s="11">
        <f t="shared" si="40"/>
        <v>0</v>
      </c>
      <c r="V49" s="11">
        <f t="shared" si="40"/>
        <v>0</v>
      </c>
      <c r="W49" s="11">
        <f t="shared" si="40"/>
        <v>0</v>
      </c>
      <c r="X49" s="11">
        <f t="shared" si="40"/>
        <v>0</v>
      </c>
      <c r="Y49" s="11">
        <f t="shared" si="40"/>
        <v>129</v>
      </c>
      <c r="Z49" s="11">
        <f t="shared" si="40"/>
        <v>0</v>
      </c>
    </row>
    <row r="50" spans="1:26" ht="17.100000000000001" hidden="1" customHeight="1" x14ac:dyDescent="0.25">
      <c r="A50" s="25" t="s">
        <v>15</v>
      </c>
      <c r="B50" s="26">
        <f t="shared" si="38"/>
        <v>900</v>
      </c>
      <c r="C50" s="26" t="s">
        <v>22</v>
      </c>
      <c r="D50" s="26" t="s">
        <v>60</v>
      </c>
      <c r="E50" s="26" t="s">
        <v>436</v>
      </c>
      <c r="F50" s="26"/>
      <c r="G50" s="8">
        <f t="shared" si="39"/>
        <v>129</v>
      </c>
      <c r="H50" s="8">
        <f t="shared" si="39"/>
        <v>0</v>
      </c>
      <c r="I50" s="8">
        <f t="shared" si="39"/>
        <v>0</v>
      </c>
      <c r="J50" s="8">
        <f t="shared" si="39"/>
        <v>0</v>
      </c>
      <c r="K50" s="8">
        <f t="shared" si="39"/>
        <v>0</v>
      </c>
      <c r="L50" s="8">
        <f t="shared" si="39"/>
        <v>0</v>
      </c>
      <c r="M50" s="8">
        <f t="shared" si="39"/>
        <v>129</v>
      </c>
      <c r="N50" s="8">
        <f t="shared" si="39"/>
        <v>0</v>
      </c>
      <c r="O50" s="8">
        <f t="shared" si="39"/>
        <v>0</v>
      </c>
      <c r="P50" s="8">
        <f t="shared" si="39"/>
        <v>0</v>
      </c>
      <c r="Q50" s="8">
        <f t="shared" si="39"/>
        <v>0</v>
      </c>
      <c r="R50" s="8">
        <f t="shared" si="39"/>
        <v>0</v>
      </c>
      <c r="S50" s="8">
        <f t="shared" si="39"/>
        <v>129</v>
      </c>
      <c r="T50" s="8">
        <f t="shared" si="39"/>
        <v>0</v>
      </c>
      <c r="U50" s="8">
        <f t="shared" si="40"/>
        <v>0</v>
      </c>
      <c r="V50" s="8">
        <f t="shared" si="40"/>
        <v>0</v>
      </c>
      <c r="W50" s="8">
        <f t="shared" si="40"/>
        <v>0</v>
      </c>
      <c r="X50" s="8">
        <f t="shared" si="40"/>
        <v>0</v>
      </c>
      <c r="Y50" s="8">
        <f t="shared" si="40"/>
        <v>129</v>
      </c>
      <c r="Z50" s="8">
        <f t="shared" si="40"/>
        <v>0</v>
      </c>
    </row>
    <row r="51" spans="1:26" ht="33" hidden="1" x14ac:dyDescent="0.25">
      <c r="A51" s="71" t="s">
        <v>94</v>
      </c>
      <c r="B51" s="26">
        <f t="shared" si="38"/>
        <v>900</v>
      </c>
      <c r="C51" s="26" t="s">
        <v>22</v>
      </c>
      <c r="D51" s="26" t="s">
        <v>60</v>
      </c>
      <c r="E51" s="26" t="s">
        <v>437</v>
      </c>
      <c r="F51" s="26"/>
      <c r="G51" s="11">
        <f t="shared" si="39"/>
        <v>129</v>
      </c>
      <c r="H51" s="11">
        <f t="shared" si="39"/>
        <v>0</v>
      </c>
      <c r="I51" s="11">
        <f t="shared" si="39"/>
        <v>0</v>
      </c>
      <c r="J51" s="11">
        <f t="shared" si="39"/>
        <v>0</v>
      </c>
      <c r="K51" s="11">
        <f t="shared" si="39"/>
        <v>0</v>
      </c>
      <c r="L51" s="11">
        <f t="shared" si="39"/>
        <v>0</v>
      </c>
      <c r="M51" s="11">
        <f t="shared" si="39"/>
        <v>129</v>
      </c>
      <c r="N51" s="11">
        <f t="shared" si="39"/>
        <v>0</v>
      </c>
      <c r="O51" s="11">
        <f t="shared" si="39"/>
        <v>0</v>
      </c>
      <c r="P51" s="11">
        <f t="shared" si="39"/>
        <v>0</v>
      </c>
      <c r="Q51" s="11">
        <f t="shared" si="39"/>
        <v>0</v>
      </c>
      <c r="R51" s="11">
        <f t="shared" si="39"/>
        <v>0</v>
      </c>
      <c r="S51" s="11">
        <f t="shared" si="39"/>
        <v>129</v>
      </c>
      <c r="T51" s="11">
        <f t="shared" si="39"/>
        <v>0</v>
      </c>
      <c r="U51" s="11">
        <f t="shared" si="40"/>
        <v>0</v>
      </c>
      <c r="V51" s="11">
        <f t="shared" si="40"/>
        <v>0</v>
      </c>
      <c r="W51" s="11">
        <f t="shared" si="40"/>
        <v>0</v>
      </c>
      <c r="X51" s="11">
        <f t="shared" si="40"/>
        <v>0</v>
      </c>
      <c r="Y51" s="11">
        <f t="shared" si="40"/>
        <v>129</v>
      </c>
      <c r="Z51" s="11">
        <f t="shared" si="40"/>
        <v>0</v>
      </c>
    </row>
    <row r="52" spans="1:26" ht="33" hidden="1" x14ac:dyDescent="0.25">
      <c r="A52" s="25" t="s">
        <v>243</v>
      </c>
      <c r="B52" s="26">
        <f t="shared" si="38"/>
        <v>900</v>
      </c>
      <c r="C52" s="26" t="s">
        <v>22</v>
      </c>
      <c r="D52" s="26" t="s">
        <v>60</v>
      </c>
      <c r="E52" s="26" t="s">
        <v>437</v>
      </c>
      <c r="F52" s="26" t="s">
        <v>31</v>
      </c>
      <c r="G52" s="9">
        <f t="shared" si="39"/>
        <v>129</v>
      </c>
      <c r="H52" s="9">
        <f t="shared" si="39"/>
        <v>0</v>
      </c>
      <c r="I52" s="9">
        <f t="shared" si="39"/>
        <v>0</v>
      </c>
      <c r="J52" s="9">
        <f t="shared" si="39"/>
        <v>0</v>
      </c>
      <c r="K52" s="9">
        <f t="shared" si="39"/>
        <v>0</v>
      </c>
      <c r="L52" s="9">
        <f t="shared" si="39"/>
        <v>0</v>
      </c>
      <c r="M52" s="9">
        <f t="shared" si="39"/>
        <v>129</v>
      </c>
      <c r="N52" s="9">
        <f t="shared" si="39"/>
        <v>0</v>
      </c>
      <c r="O52" s="9">
        <f t="shared" si="39"/>
        <v>0</v>
      </c>
      <c r="P52" s="9">
        <f t="shared" si="39"/>
        <v>0</v>
      </c>
      <c r="Q52" s="9">
        <f t="shared" si="39"/>
        <v>0</v>
      </c>
      <c r="R52" s="9">
        <f t="shared" si="39"/>
        <v>0</v>
      </c>
      <c r="S52" s="9">
        <f t="shared" si="39"/>
        <v>129</v>
      </c>
      <c r="T52" s="9">
        <f t="shared" si="39"/>
        <v>0</v>
      </c>
      <c r="U52" s="9">
        <f t="shared" si="40"/>
        <v>0</v>
      </c>
      <c r="V52" s="9">
        <f t="shared" si="40"/>
        <v>0</v>
      </c>
      <c r="W52" s="9">
        <f t="shared" si="40"/>
        <v>0</v>
      </c>
      <c r="X52" s="9">
        <f t="shared" si="40"/>
        <v>0</v>
      </c>
      <c r="Y52" s="9">
        <f t="shared" si="40"/>
        <v>129</v>
      </c>
      <c r="Z52" s="9">
        <f t="shared" si="40"/>
        <v>0</v>
      </c>
    </row>
    <row r="53" spans="1:26" ht="33" hidden="1" x14ac:dyDescent="0.25">
      <c r="A53" s="25" t="s">
        <v>37</v>
      </c>
      <c r="B53" s="26">
        <f t="shared" si="38"/>
        <v>900</v>
      </c>
      <c r="C53" s="26" t="s">
        <v>22</v>
      </c>
      <c r="D53" s="26" t="s">
        <v>60</v>
      </c>
      <c r="E53" s="26" t="s">
        <v>437</v>
      </c>
      <c r="F53" s="26" t="s">
        <v>38</v>
      </c>
      <c r="G53" s="9">
        <v>129</v>
      </c>
      <c r="H53" s="10"/>
      <c r="I53" s="86"/>
      <c r="J53" s="86"/>
      <c r="K53" s="86"/>
      <c r="L53" s="86"/>
      <c r="M53" s="9">
        <f>G53+I53+J53+K53+L53</f>
        <v>129</v>
      </c>
      <c r="N53" s="9">
        <f>H53+L53</f>
        <v>0</v>
      </c>
      <c r="O53" s="87"/>
      <c r="P53" s="87"/>
      <c r="Q53" s="87"/>
      <c r="R53" s="87"/>
      <c r="S53" s="9">
        <f>M53+O53+P53+Q53+R53</f>
        <v>129</v>
      </c>
      <c r="T53" s="9">
        <f>N53+R53</f>
        <v>0</v>
      </c>
      <c r="U53" s="87"/>
      <c r="V53" s="87"/>
      <c r="W53" s="87"/>
      <c r="X53" s="87"/>
      <c r="Y53" s="9">
        <f>S53+U53+V53+W53+X53</f>
        <v>129</v>
      </c>
      <c r="Z53" s="9">
        <f>T53+X53</f>
        <v>0</v>
      </c>
    </row>
    <row r="54" spans="1:26" ht="17.100000000000001" hidden="1" customHeight="1" x14ac:dyDescent="0.25">
      <c r="A54" s="25" t="s">
        <v>62</v>
      </c>
      <c r="B54" s="26">
        <f>B47</f>
        <v>900</v>
      </c>
      <c r="C54" s="26" t="s">
        <v>22</v>
      </c>
      <c r="D54" s="26" t="s">
        <v>60</v>
      </c>
      <c r="E54" s="26" t="s">
        <v>63</v>
      </c>
      <c r="F54" s="26"/>
      <c r="G54" s="8">
        <f t="shared" ref="G54:Z54" si="41">G55</f>
        <v>33972</v>
      </c>
      <c r="H54" s="8">
        <f t="shared" si="41"/>
        <v>0</v>
      </c>
      <c r="I54" s="8">
        <f t="shared" si="41"/>
        <v>0</v>
      </c>
      <c r="J54" s="8">
        <f t="shared" si="41"/>
        <v>0</v>
      </c>
      <c r="K54" s="8">
        <f t="shared" si="41"/>
        <v>0</v>
      </c>
      <c r="L54" s="8">
        <f t="shared" si="41"/>
        <v>0</v>
      </c>
      <c r="M54" s="8">
        <f t="shared" si="41"/>
        <v>33972</v>
      </c>
      <c r="N54" s="8">
        <f t="shared" si="41"/>
        <v>0</v>
      </c>
      <c r="O54" s="8">
        <f t="shared" si="41"/>
        <v>0</v>
      </c>
      <c r="P54" s="8">
        <f t="shared" si="41"/>
        <v>0</v>
      </c>
      <c r="Q54" s="8">
        <f t="shared" si="41"/>
        <v>0</v>
      </c>
      <c r="R54" s="8">
        <f t="shared" si="41"/>
        <v>0</v>
      </c>
      <c r="S54" s="8">
        <f t="shared" si="41"/>
        <v>33972</v>
      </c>
      <c r="T54" s="8">
        <f t="shared" si="41"/>
        <v>0</v>
      </c>
      <c r="U54" s="8">
        <f t="shared" si="41"/>
        <v>0</v>
      </c>
      <c r="V54" s="8">
        <f t="shared" si="41"/>
        <v>0</v>
      </c>
      <c r="W54" s="8">
        <f t="shared" si="41"/>
        <v>0</v>
      </c>
      <c r="X54" s="8">
        <f t="shared" si="41"/>
        <v>0</v>
      </c>
      <c r="Y54" s="8">
        <f t="shared" si="41"/>
        <v>33972</v>
      </c>
      <c r="Z54" s="8">
        <f t="shared" si="41"/>
        <v>0</v>
      </c>
    </row>
    <row r="55" spans="1:26" ht="17.100000000000001" hidden="1" customHeight="1" x14ac:dyDescent="0.25">
      <c r="A55" s="25" t="s">
        <v>15</v>
      </c>
      <c r="B55" s="26">
        <f>B54</f>
        <v>900</v>
      </c>
      <c r="C55" s="26" t="s">
        <v>22</v>
      </c>
      <c r="D55" s="26" t="s">
        <v>60</v>
      </c>
      <c r="E55" s="26" t="s">
        <v>64</v>
      </c>
      <c r="F55" s="26"/>
      <c r="G55" s="8">
        <f t="shared" ref="G55" si="42">G56+G63</f>
        <v>33972</v>
      </c>
      <c r="H55" s="8">
        <f t="shared" ref="H55:N55" si="43">H56+H63</f>
        <v>0</v>
      </c>
      <c r="I55" s="8">
        <f t="shared" si="43"/>
        <v>0</v>
      </c>
      <c r="J55" s="8">
        <f t="shared" si="43"/>
        <v>0</v>
      </c>
      <c r="K55" s="8">
        <f t="shared" si="43"/>
        <v>0</v>
      </c>
      <c r="L55" s="8">
        <f t="shared" si="43"/>
        <v>0</v>
      </c>
      <c r="M55" s="8">
        <f t="shared" si="43"/>
        <v>33972</v>
      </c>
      <c r="N55" s="8">
        <f t="shared" si="43"/>
        <v>0</v>
      </c>
      <c r="O55" s="8">
        <f t="shared" ref="O55:T55" si="44">O56+O63</f>
        <v>0</v>
      </c>
      <c r="P55" s="8">
        <f t="shared" si="44"/>
        <v>0</v>
      </c>
      <c r="Q55" s="8">
        <f t="shared" si="44"/>
        <v>0</v>
      </c>
      <c r="R55" s="8">
        <f t="shared" si="44"/>
        <v>0</v>
      </c>
      <c r="S55" s="8">
        <f t="shared" si="44"/>
        <v>33972</v>
      </c>
      <c r="T55" s="8">
        <f t="shared" si="44"/>
        <v>0</v>
      </c>
      <c r="U55" s="8">
        <f t="shared" ref="U55:Z55" si="45">U56+U63</f>
        <v>0</v>
      </c>
      <c r="V55" s="8">
        <f t="shared" si="45"/>
        <v>0</v>
      </c>
      <c r="W55" s="8">
        <f t="shared" si="45"/>
        <v>0</v>
      </c>
      <c r="X55" s="8">
        <f t="shared" si="45"/>
        <v>0</v>
      </c>
      <c r="Y55" s="8">
        <f t="shared" si="45"/>
        <v>33972</v>
      </c>
      <c r="Z55" s="8">
        <f t="shared" si="45"/>
        <v>0</v>
      </c>
    </row>
    <row r="56" spans="1:26" ht="17.100000000000001" hidden="1" customHeight="1" x14ac:dyDescent="0.25">
      <c r="A56" s="25" t="s">
        <v>61</v>
      </c>
      <c r="B56" s="26">
        <f>B55</f>
        <v>900</v>
      </c>
      <c r="C56" s="26" t="s">
        <v>22</v>
      </c>
      <c r="D56" s="26" t="s">
        <v>60</v>
      </c>
      <c r="E56" s="26" t="s">
        <v>65</v>
      </c>
      <c r="F56" s="26"/>
      <c r="G56" s="8">
        <f t="shared" ref="G56" si="46">G59+G57+G61</f>
        <v>33819</v>
      </c>
      <c r="H56" s="8">
        <f t="shared" ref="H56:N56" si="47">H59+H57+H61</f>
        <v>0</v>
      </c>
      <c r="I56" s="8">
        <f t="shared" si="47"/>
        <v>0</v>
      </c>
      <c r="J56" s="8">
        <f t="shared" si="47"/>
        <v>0</v>
      </c>
      <c r="K56" s="8">
        <f t="shared" si="47"/>
        <v>0</v>
      </c>
      <c r="L56" s="8">
        <f t="shared" si="47"/>
        <v>0</v>
      </c>
      <c r="M56" s="8">
        <f t="shared" si="47"/>
        <v>33819</v>
      </c>
      <c r="N56" s="8">
        <f t="shared" si="47"/>
        <v>0</v>
      </c>
      <c r="O56" s="8">
        <f t="shared" ref="O56:T56" si="48">O59+O57+O61</f>
        <v>0</v>
      </c>
      <c r="P56" s="8">
        <f t="shared" si="48"/>
        <v>0</v>
      </c>
      <c r="Q56" s="8">
        <f t="shared" si="48"/>
        <v>0</v>
      </c>
      <c r="R56" s="8">
        <f t="shared" si="48"/>
        <v>0</v>
      </c>
      <c r="S56" s="8">
        <f t="shared" si="48"/>
        <v>33819</v>
      </c>
      <c r="T56" s="8">
        <f t="shared" si="48"/>
        <v>0</v>
      </c>
      <c r="U56" s="8">
        <f t="shared" ref="U56:Z56" si="49">U59+U57+U61</f>
        <v>0</v>
      </c>
      <c r="V56" s="8">
        <f t="shared" si="49"/>
        <v>0</v>
      </c>
      <c r="W56" s="8">
        <f t="shared" si="49"/>
        <v>0</v>
      </c>
      <c r="X56" s="8">
        <f t="shared" si="49"/>
        <v>0</v>
      </c>
      <c r="Y56" s="8">
        <f t="shared" si="49"/>
        <v>33819</v>
      </c>
      <c r="Z56" s="8">
        <f t="shared" si="49"/>
        <v>0</v>
      </c>
    </row>
    <row r="57" spans="1:26" ht="66" hidden="1" x14ac:dyDescent="0.25">
      <c r="A57" s="25" t="s">
        <v>448</v>
      </c>
      <c r="B57" s="26">
        <f>B56</f>
        <v>900</v>
      </c>
      <c r="C57" s="26" t="s">
        <v>22</v>
      </c>
      <c r="D57" s="26" t="s">
        <v>60</v>
      </c>
      <c r="E57" s="26" t="s">
        <v>65</v>
      </c>
      <c r="F57" s="26" t="s">
        <v>85</v>
      </c>
      <c r="G57" s="9">
        <f t="shared" ref="G57:Z57" si="50">G58</f>
        <v>27072</v>
      </c>
      <c r="H57" s="9">
        <f t="shared" si="50"/>
        <v>0</v>
      </c>
      <c r="I57" s="9">
        <f t="shared" si="50"/>
        <v>0</v>
      </c>
      <c r="J57" s="9">
        <f t="shared" si="50"/>
        <v>0</v>
      </c>
      <c r="K57" s="9">
        <f t="shared" si="50"/>
        <v>0</v>
      </c>
      <c r="L57" s="9">
        <f t="shared" si="50"/>
        <v>0</v>
      </c>
      <c r="M57" s="9">
        <f t="shared" si="50"/>
        <v>27072</v>
      </c>
      <c r="N57" s="9">
        <f t="shared" si="50"/>
        <v>0</v>
      </c>
      <c r="O57" s="9">
        <f t="shared" si="50"/>
        <v>0</v>
      </c>
      <c r="P57" s="9">
        <f t="shared" si="50"/>
        <v>0</v>
      </c>
      <c r="Q57" s="9">
        <f t="shared" si="50"/>
        <v>0</v>
      </c>
      <c r="R57" s="9">
        <f t="shared" si="50"/>
        <v>0</v>
      </c>
      <c r="S57" s="9">
        <f t="shared" si="50"/>
        <v>27072</v>
      </c>
      <c r="T57" s="9">
        <f t="shared" si="50"/>
        <v>0</v>
      </c>
      <c r="U57" s="9">
        <f t="shared" si="50"/>
        <v>0</v>
      </c>
      <c r="V57" s="9">
        <f t="shared" si="50"/>
        <v>0</v>
      </c>
      <c r="W57" s="9">
        <f t="shared" si="50"/>
        <v>0</v>
      </c>
      <c r="X57" s="9">
        <f t="shared" si="50"/>
        <v>0</v>
      </c>
      <c r="Y57" s="9">
        <f t="shared" si="50"/>
        <v>27072</v>
      </c>
      <c r="Z57" s="9">
        <f t="shared" si="50"/>
        <v>0</v>
      </c>
    </row>
    <row r="58" spans="1:26" ht="33" hidden="1" x14ac:dyDescent="0.25">
      <c r="A58" s="25" t="s">
        <v>86</v>
      </c>
      <c r="B58" s="26">
        <f>B57</f>
        <v>900</v>
      </c>
      <c r="C58" s="26" t="s">
        <v>22</v>
      </c>
      <c r="D58" s="26" t="s">
        <v>60</v>
      </c>
      <c r="E58" s="26" t="s">
        <v>65</v>
      </c>
      <c r="F58" s="26" t="s">
        <v>87</v>
      </c>
      <c r="G58" s="9">
        <f>20259+6813</f>
        <v>27072</v>
      </c>
      <c r="H58" s="10"/>
      <c r="I58" s="86"/>
      <c r="J58" s="86"/>
      <c r="K58" s="86"/>
      <c r="L58" s="86"/>
      <c r="M58" s="9">
        <f>G58+I58+J58+K58+L58</f>
        <v>27072</v>
      </c>
      <c r="N58" s="9">
        <f>H58+L58</f>
        <v>0</v>
      </c>
      <c r="O58" s="87"/>
      <c r="P58" s="87"/>
      <c r="Q58" s="87"/>
      <c r="R58" s="87"/>
      <c r="S58" s="9">
        <f>M58+O58+P58+Q58+R58</f>
        <v>27072</v>
      </c>
      <c r="T58" s="9">
        <f>N58+R58</f>
        <v>0</v>
      </c>
      <c r="U58" s="87"/>
      <c r="V58" s="87"/>
      <c r="W58" s="87"/>
      <c r="X58" s="87"/>
      <c r="Y58" s="9">
        <f>S58+U58+V58+W58+X58</f>
        <v>27072</v>
      </c>
      <c r="Z58" s="9">
        <f>T58+X58</f>
        <v>0</v>
      </c>
    </row>
    <row r="59" spans="1:26" ht="33" hidden="1" x14ac:dyDescent="0.25">
      <c r="A59" s="25" t="s">
        <v>243</v>
      </c>
      <c r="B59" s="26">
        <f>B56</f>
        <v>900</v>
      </c>
      <c r="C59" s="26" t="s">
        <v>22</v>
      </c>
      <c r="D59" s="26" t="s">
        <v>60</v>
      </c>
      <c r="E59" s="26" t="s">
        <v>65</v>
      </c>
      <c r="F59" s="26" t="s">
        <v>31</v>
      </c>
      <c r="G59" s="9">
        <f t="shared" ref="G59:Z59" si="51">G60</f>
        <v>6747</v>
      </c>
      <c r="H59" s="9">
        <f t="shared" si="51"/>
        <v>0</v>
      </c>
      <c r="I59" s="9">
        <f t="shared" si="51"/>
        <v>0</v>
      </c>
      <c r="J59" s="9">
        <f t="shared" si="51"/>
        <v>0</v>
      </c>
      <c r="K59" s="9">
        <f t="shared" si="51"/>
        <v>0</v>
      </c>
      <c r="L59" s="9">
        <f t="shared" si="51"/>
        <v>0</v>
      </c>
      <c r="M59" s="9">
        <f t="shared" si="51"/>
        <v>6747</v>
      </c>
      <c r="N59" s="9">
        <f t="shared" si="51"/>
        <v>0</v>
      </c>
      <c r="O59" s="9">
        <f t="shared" si="51"/>
        <v>0</v>
      </c>
      <c r="P59" s="9">
        <f t="shared" si="51"/>
        <v>0</v>
      </c>
      <c r="Q59" s="9">
        <f t="shared" si="51"/>
        <v>0</v>
      </c>
      <c r="R59" s="9">
        <f t="shared" si="51"/>
        <v>0</v>
      </c>
      <c r="S59" s="9">
        <f t="shared" si="51"/>
        <v>6747</v>
      </c>
      <c r="T59" s="9">
        <f t="shared" si="51"/>
        <v>0</v>
      </c>
      <c r="U59" s="9">
        <f t="shared" si="51"/>
        <v>0</v>
      </c>
      <c r="V59" s="9">
        <f t="shared" si="51"/>
        <v>0</v>
      </c>
      <c r="W59" s="9">
        <f t="shared" si="51"/>
        <v>0</v>
      </c>
      <c r="X59" s="9">
        <f t="shared" si="51"/>
        <v>0</v>
      </c>
      <c r="Y59" s="9">
        <f t="shared" si="51"/>
        <v>6747</v>
      </c>
      <c r="Z59" s="9">
        <f t="shared" si="51"/>
        <v>0</v>
      </c>
    </row>
    <row r="60" spans="1:26" ht="33" hidden="1" x14ac:dyDescent="0.25">
      <c r="A60" s="25" t="s">
        <v>37</v>
      </c>
      <c r="B60" s="26">
        <f>B57</f>
        <v>900</v>
      </c>
      <c r="C60" s="26" t="s">
        <v>22</v>
      </c>
      <c r="D60" s="26" t="s">
        <v>60</v>
      </c>
      <c r="E60" s="26" t="s">
        <v>65</v>
      </c>
      <c r="F60" s="26" t="s">
        <v>38</v>
      </c>
      <c r="G60" s="9">
        <f>7192-445</f>
        <v>6747</v>
      </c>
      <c r="H60" s="10"/>
      <c r="I60" s="86"/>
      <c r="J60" s="86"/>
      <c r="K60" s="86"/>
      <c r="L60" s="86"/>
      <c r="M60" s="9">
        <f>G60+I60+J60+K60+L60</f>
        <v>6747</v>
      </c>
      <c r="N60" s="9">
        <f>H60+L60</f>
        <v>0</v>
      </c>
      <c r="O60" s="87"/>
      <c r="P60" s="87"/>
      <c r="Q60" s="87"/>
      <c r="R60" s="87"/>
      <c r="S60" s="9">
        <f>M60+O60+P60+Q60+R60</f>
        <v>6747</v>
      </c>
      <c r="T60" s="9">
        <f>N60+R60</f>
        <v>0</v>
      </c>
      <c r="U60" s="87"/>
      <c r="V60" s="87"/>
      <c r="W60" s="87"/>
      <c r="X60" s="87"/>
      <c r="Y60" s="9">
        <f>S60+U60+V60+W60+X60</f>
        <v>6747</v>
      </c>
      <c r="Z60" s="9">
        <f>T60+X60</f>
        <v>0</v>
      </c>
    </row>
    <row r="61" spans="1:26" ht="17.100000000000001" hidden="1" customHeight="1" x14ac:dyDescent="0.25">
      <c r="A61" s="25" t="s">
        <v>66</v>
      </c>
      <c r="B61" s="26">
        <f>B58</f>
        <v>900</v>
      </c>
      <c r="C61" s="26" t="s">
        <v>22</v>
      </c>
      <c r="D61" s="26" t="s">
        <v>60</v>
      </c>
      <c r="E61" s="26" t="s">
        <v>65</v>
      </c>
      <c r="F61" s="26" t="s">
        <v>67</v>
      </c>
      <c r="G61" s="8">
        <f t="shared" ref="G61:H61" si="52">G62</f>
        <v>0</v>
      </c>
      <c r="H61" s="8">
        <f t="shared" si="52"/>
        <v>0</v>
      </c>
      <c r="I61" s="86"/>
      <c r="J61" s="86"/>
      <c r="K61" s="86"/>
      <c r="L61" s="86"/>
      <c r="M61" s="86"/>
      <c r="N61" s="86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</row>
    <row r="62" spans="1:26" ht="17.100000000000001" hidden="1" customHeight="1" x14ac:dyDescent="0.25">
      <c r="A62" s="25" t="s">
        <v>155</v>
      </c>
      <c r="B62" s="26">
        <f>B59</f>
        <v>900</v>
      </c>
      <c r="C62" s="26" t="s">
        <v>22</v>
      </c>
      <c r="D62" s="26" t="s">
        <v>60</v>
      </c>
      <c r="E62" s="26" t="s">
        <v>65</v>
      </c>
      <c r="F62" s="26" t="s">
        <v>616</v>
      </c>
      <c r="G62" s="8"/>
      <c r="H62" s="8"/>
      <c r="I62" s="86"/>
      <c r="J62" s="86"/>
      <c r="K62" s="86"/>
      <c r="L62" s="86"/>
      <c r="M62" s="86"/>
      <c r="N62" s="86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</row>
    <row r="63" spans="1:26" ht="33" hidden="1" x14ac:dyDescent="0.25">
      <c r="A63" s="25" t="s">
        <v>473</v>
      </c>
      <c r="B63" s="26">
        <f>B60</f>
        <v>900</v>
      </c>
      <c r="C63" s="26" t="s">
        <v>22</v>
      </c>
      <c r="D63" s="26" t="s">
        <v>60</v>
      </c>
      <c r="E63" s="26" t="s">
        <v>451</v>
      </c>
      <c r="F63" s="26"/>
      <c r="G63" s="8">
        <f t="shared" ref="G63:V64" si="53">G64</f>
        <v>153</v>
      </c>
      <c r="H63" s="8">
        <f t="shared" si="53"/>
        <v>0</v>
      </c>
      <c r="I63" s="8">
        <f t="shared" si="53"/>
        <v>0</v>
      </c>
      <c r="J63" s="8">
        <f t="shared" si="53"/>
        <v>0</v>
      </c>
      <c r="K63" s="8">
        <f t="shared" si="53"/>
        <v>0</v>
      </c>
      <c r="L63" s="8">
        <f t="shared" si="53"/>
        <v>0</v>
      </c>
      <c r="M63" s="8">
        <f t="shared" si="53"/>
        <v>153</v>
      </c>
      <c r="N63" s="8">
        <f t="shared" si="53"/>
        <v>0</v>
      </c>
      <c r="O63" s="8">
        <f t="shared" si="53"/>
        <v>0</v>
      </c>
      <c r="P63" s="8">
        <f t="shared" si="53"/>
        <v>0</v>
      </c>
      <c r="Q63" s="8">
        <f t="shared" si="53"/>
        <v>0</v>
      </c>
      <c r="R63" s="8">
        <f t="shared" si="53"/>
        <v>0</v>
      </c>
      <c r="S63" s="8">
        <f t="shared" si="53"/>
        <v>153</v>
      </c>
      <c r="T63" s="8">
        <f t="shared" si="53"/>
        <v>0</v>
      </c>
      <c r="U63" s="8">
        <f t="shared" si="53"/>
        <v>0</v>
      </c>
      <c r="V63" s="8">
        <f t="shared" si="53"/>
        <v>0</v>
      </c>
      <c r="W63" s="8">
        <f t="shared" ref="U63:Z64" si="54">W64</f>
        <v>0</v>
      </c>
      <c r="X63" s="8">
        <f t="shared" si="54"/>
        <v>0</v>
      </c>
      <c r="Y63" s="8">
        <f t="shared" si="54"/>
        <v>153</v>
      </c>
      <c r="Z63" s="8">
        <f t="shared" si="54"/>
        <v>0</v>
      </c>
    </row>
    <row r="64" spans="1:26" ht="33" hidden="1" x14ac:dyDescent="0.25">
      <c r="A64" s="25" t="s">
        <v>243</v>
      </c>
      <c r="B64" s="26">
        <f>B63</f>
        <v>900</v>
      </c>
      <c r="C64" s="26" t="s">
        <v>22</v>
      </c>
      <c r="D64" s="26" t="s">
        <v>60</v>
      </c>
      <c r="E64" s="26" t="s">
        <v>451</v>
      </c>
      <c r="F64" s="26" t="s">
        <v>31</v>
      </c>
      <c r="G64" s="9">
        <f t="shared" si="53"/>
        <v>153</v>
      </c>
      <c r="H64" s="9">
        <f t="shared" si="53"/>
        <v>0</v>
      </c>
      <c r="I64" s="9">
        <f t="shared" si="53"/>
        <v>0</v>
      </c>
      <c r="J64" s="9">
        <f t="shared" si="53"/>
        <v>0</v>
      </c>
      <c r="K64" s="9">
        <f t="shared" si="53"/>
        <v>0</v>
      </c>
      <c r="L64" s="9">
        <f t="shared" si="53"/>
        <v>0</v>
      </c>
      <c r="M64" s="9">
        <f t="shared" si="53"/>
        <v>153</v>
      </c>
      <c r="N64" s="9">
        <f t="shared" si="53"/>
        <v>0</v>
      </c>
      <c r="O64" s="9">
        <f t="shared" si="53"/>
        <v>0</v>
      </c>
      <c r="P64" s="9">
        <f t="shared" si="53"/>
        <v>0</v>
      </c>
      <c r="Q64" s="9">
        <f t="shared" si="53"/>
        <v>0</v>
      </c>
      <c r="R64" s="9">
        <f t="shared" si="53"/>
        <v>0</v>
      </c>
      <c r="S64" s="9">
        <f t="shared" si="53"/>
        <v>153</v>
      </c>
      <c r="T64" s="9">
        <f t="shared" si="53"/>
        <v>0</v>
      </c>
      <c r="U64" s="9">
        <f t="shared" si="54"/>
        <v>0</v>
      </c>
      <c r="V64" s="9">
        <f t="shared" si="54"/>
        <v>0</v>
      </c>
      <c r="W64" s="9">
        <f t="shared" si="54"/>
        <v>0</v>
      </c>
      <c r="X64" s="9">
        <f t="shared" si="54"/>
        <v>0</v>
      </c>
      <c r="Y64" s="9">
        <f t="shared" si="54"/>
        <v>153</v>
      </c>
      <c r="Z64" s="9">
        <f t="shared" si="54"/>
        <v>0</v>
      </c>
    </row>
    <row r="65" spans="1:26" ht="33" hidden="1" x14ac:dyDescent="0.25">
      <c r="A65" s="25" t="s">
        <v>37</v>
      </c>
      <c r="B65" s="26" t="s">
        <v>452</v>
      </c>
      <c r="C65" s="26" t="s">
        <v>22</v>
      </c>
      <c r="D65" s="26" t="s">
        <v>60</v>
      </c>
      <c r="E65" s="26" t="s">
        <v>451</v>
      </c>
      <c r="F65" s="26" t="s">
        <v>38</v>
      </c>
      <c r="G65" s="9">
        <v>153</v>
      </c>
      <c r="H65" s="10"/>
      <c r="I65" s="86"/>
      <c r="J65" s="86"/>
      <c r="K65" s="86"/>
      <c r="L65" s="86"/>
      <c r="M65" s="9">
        <f>G65+I65+J65+K65+L65</f>
        <v>153</v>
      </c>
      <c r="N65" s="9">
        <f>H65+L65</f>
        <v>0</v>
      </c>
      <c r="O65" s="87"/>
      <c r="P65" s="87"/>
      <c r="Q65" s="87"/>
      <c r="R65" s="87"/>
      <c r="S65" s="9">
        <f>M65+O65+P65+Q65+R65</f>
        <v>153</v>
      </c>
      <c r="T65" s="9">
        <f>N65+R65</f>
        <v>0</v>
      </c>
      <c r="U65" s="87"/>
      <c r="V65" s="87"/>
      <c r="W65" s="87"/>
      <c r="X65" s="87"/>
      <c r="Y65" s="9">
        <f>S65+U65+V65+W65+X65</f>
        <v>153</v>
      </c>
      <c r="Z65" s="9">
        <f>T65+X65</f>
        <v>0</v>
      </c>
    </row>
    <row r="66" spans="1:26" hidden="1" x14ac:dyDescent="0.25">
      <c r="A66" s="25"/>
      <c r="B66" s="26"/>
      <c r="C66" s="26"/>
      <c r="D66" s="26"/>
      <c r="E66" s="26"/>
      <c r="F66" s="26"/>
      <c r="G66" s="9"/>
      <c r="H66" s="10"/>
      <c r="I66" s="86"/>
      <c r="J66" s="86"/>
      <c r="K66" s="86"/>
      <c r="L66" s="86"/>
      <c r="M66" s="86"/>
      <c r="N66" s="86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</row>
    <row r="67" spans="1:26" ht="20.25" hidden="1" x14ac:dyDescent="0.3">
      <c r="A67" s="20" t="s">
        <v>474</v>
      </c>
      <c r="B67" s="29">
        <v>901</v>
      </c>
      <c r="C67" s="22"/>
      <c r="D67" s="22"/>
      <c r="E67" s="21"/>
      <c r="F67" s="21"/>
      <c r="G67" s="12">
        <f t="shared" ref="G67" si="55">G69+G76+G118</f>
        <v>579813</v>
      </c>
      <c r="H67" s="12">
        <f t="shared" ref="H67:N67" si="56">H69+H76+H118</f>
        <v>53700</v>
      </c>
      <c r="I67" s="12">
        <f t="shared" si="56"/>
        <v>0</v>
      </c>
      <c r="J67" s="12">
        <f t="shared" si="56"/>
        <v>0</v>
      </c>
      <c r="K67" s="12">
        <f t="shared" si="56"/>
        <v>0</v>
      </c>
      <c r="L67" s="12">
        <f t="shared" si="56"/>
        <v>0</v>
      </c>
      <c r="M67" s="12">
        <f t="shared" si="56"/>
        <v>579813</v>
      </c>
      <c r="N67" s="12">
        <f t="shared" si="56"/>
        <v>53700</v>
      </c>
      <c r="O67" s="12">
        <f t="shared" ref="O67:T67" si="57">O69+O76+O118</f>
        <v>0</v>
      </c>
      <c r="P67" s="12">
        <f t="shared" si="57"/>
        <v>340</v>
      </c>
      <c r="Q67" s="12">
        <f t="shared" si="57"/>
        <v>0</v>
      </c>
      <c r="R67" s="12">
        <f t="shared" si="57"/>
        <v>25</v>
      </c>
      <c r="S67" s="12">
        <f t="shared" si="57"/>
        <v>580178</v>
      </c>
      <c r="T67" s="12">
        <f t="shared" si="57"/>
        <v>53725</v>
      </c>
      <c r="U67" s="12">
        <f t="shared" ref="U67:Z67" si="58">U69+U76+U118</f>
        <v>0</v>
      </c>
      <c r="V67" s="12">
        <f t="shared" si="58"/>
        <v>0</v>
      </c>
      <c r="W67" s="12">
        <f t="shared" si="58"/>
        <v>0</v>
      </c>
      <c r="X67" s="12">
        <f t="shared" si="58"/>
        <v>7</v>
      </c>
      <c r="Y67" s="12">
        <f t="shared" si="58"/>
        <v>580185</v>
      </c>
      <c r="Z67" s="12">
        <f t="shared" si="58"/>
        <v>53732</v>
      </c>
    </row>
    <row r="68" spans="1:26" s="74" customFormat="1" hidden="1" x14ac:dyDescent="0.25">
      <c r="A68" s="75"/>
      <c r="B68" s="76"/>
      <c r="C68" s="57"/>
      <c r="D68" s="57"/>
      <c r="E68" s="27"/>
      <c r="F68" s="27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</row>
    <row r="69" spans="1:26" ht="56.25" hidden="1" x14ac:dyDescent="0.3">
      <c r="A69" s="23" t="s">
        <v>95</v>
      </c>
      <c r="B69" s="24">
        <f>B67</f>
        <v>901</v>
      </c>
      <c r="C69" s="24" t="s">
        <v>22</v>
      </c>
      <c r="D69" s="24" t="s">
        <v>8</v>
      </c>
      <c r="E69" s="24"/>
      <c r="F69" s="24"/>
      <c r="G69" s="13">
        <f t="shared" ref="G69:V73" si="59">G70</f>
        <v>4183</v>
      </c>
      <c r="H69" s="13">
        <f t="shared" si="59"/>
        <v>0</v>
      </c>
      <c r="I69" s="13">
        <f t="shared" si="59"/>
        <v>0</v>
      </c>
      <c r="J69" s="13">
        <f t="shared" si="59"/>
        <v>0</v>
      </c>
      <c r="K69" s="13">
        <f t="shared" si="59"/>
        <v>0</v>
      </c>
      <c r="L69" s="13">
        <f t="shared" si="59"/>
        <v>0</v>
      </c>
      <c r="M69" s="13">
        <f t="shared" si="59"/>
        <v>4183</v>
      </c>
      <c r="N69" s="13">
        <f t="shared" si="59"/>
        <v>0</v>
      </c>
      <c r="O69" s="13">
        <f t="shared" si="59"/>
        <v>0</v>
      </c>
      <c r="P69" s="13">
        <f t="shared" si="59"/>
        <v>0</v>
      </c>
      <c r="Q69" s="13">
        <f t="shared" si="59"/>
        <v>0</v>
      </c>
      <c r="R69" s="13">
        <f t="shared" si="59"/>
        <v>0</v>
      </c>
      <c r="S69" s="13">
        <f t="shared" si="59"/>
        <v>4183</v>
      </c>
      <c r="T69" s="13">
        <f t="shared" si="59"/>
        <v>0</v>
      </c>
      <c r="U69" s="13">
        <f t="shared" si="59"/>
        <v>0</v>
      </c>
      <c r="V69" s="13">
        <f t="shared" si="59"/>
        <v>0</v>
      </c>
      <c r="W69" s="13">
        <f t="shared" ref="U69:Z73" si="60">W70</f>
        <v>0</v>
      </c>
      <c r="X69" s="13">
        <f t="shared" si="60"/>
        <v>0</v>
      </c>
      <c r="Y69" s="13">
        <f t="shared" si="60"/>
        <v>4183</v>
      </c>
      <c r="Z69" s="13">
        <f t="shared" si="60"/>
        <v>0</v>
      </c>
    </row>
    <row r="70" spans="1:26" ht="49.5" hidden="1" x14ac:dyDescent="0.25">
      <c r="A70" s="28" t="s">
        <v>427</v>
      </c>
      <c r="B70" s="26">
        <f>B69</f>
        <v>901</v>
      </c>
      <c r="C70" s="26" t="s">
        <v>22</v>
      </c>
      <c r="D70" s="26" t="s">
        <v>8</v>
      </c>
      <c r="E70" s="26" t="s">
        <v>74</v>
      </c>
      <c r="F70" s="26"/>
      <c r="G70" s="11">
        <f t="shared" si="59"/>
        <v>4183</v>
      </c>
      <c r="H70" s="11">
        <f t="shared" si="59"/>
        <v>0</v>
      </c>
      <c r="I70" s="11">
        <f t="shared" si="59"/>
        <v>0</v>
      </c>
      <c r="J70" s="11">
        <f t="shared" si="59"/>
        <v>0</v>
      </c>
      <c r="K70" s="11">
        <f t="shared" si="59"/>
        <v>0</v>
      </c>
      <c r="L70" s="11">
        <f t="shared" si="59"/>
        <v>0</v>
      </c>
      <c r="M70" s="11">
        <f t="shared" si="59"/>
        <v>4183</v>
      </c>
      <c r="N70" s="11">
        <f t="shared" si="59"/>
        <v>0</v>
      </c>
      <c r="O70" s="11">
        <f t="shared" si="59"/>
        <v>0</v>
      </c>
      <c r="P70" s="11">
        <f t="shared" si="59"/>
        <v>0</v>
      </c>
      <c r="Q70" s="11">
        <f t="shared" si="59"/>
        <v>0</v>
      </c>
      <c r="R70" s="11">
        <f t="shared" si="59"/>
        <v>0</v>
      </c>
      <c r="S70" s="11">
        <f t="shared" si="59"/>
        <v>4183</v>
      </c>
      <c r="T70" s="11">
        <f t="shared" si="59"/>
        <v>0</v>
      </c>
      <c r="U70" s="11">
        <f t="shared" si="60"/>
        <v>0</v>
      </c>
      <c r="V70" s="11">
        <f t="shared" si="60"/>
        <v>0</v>
      </c>
      <c r="W70" s="11">
        <f t="shared" si="60"/>
        <v>0</v>
      </c>
      <c r="X70" s="11">
        <f t="shared" si="60"/>
        <v>0</v>
      </c>
      <c r="Y70" s="11">
        <f t="shared" si="60"/>
        <v>4183</v>
      </c>
      <c r="Z70" s="11">
        <f t="shared" si="60"/>
        <v>0</v>
      </c>
    </row>
    <row r="71" spans="1:26" ht="33" hidden="1" x14ac:dyDescent="0.25">
      <c r="A71" s="25" t="s">
        <v>81</v>
      </c>
      <c r="B71" s="26">
        <f>B70</f>
        <v>901</v>
      </c>
      <c r="C71" s="26" t="s">
        <v>22</v>
      </c>
      <c r="D71" s="26" t="s">
        <v>8</v>
      </c>
      <c r="E71" s="26" t="s">
        <v>540</v>
      </c>
      <c r="F71" s="26"/>
      <c r="G71" s="11">
        <f t="shared" si="59"/>
        <v>4183</v>
      </c>
      <c r="H71" s="11">
        <f t="shared" si="59"/>
        <v>0</v>
      </c>
      <c r="I71" s="11">
        <f t="shared" si="59"/>
        <v>0</v>
      </c>
      <c r="J71" s="11">
        <f t="shared" si="59"/>
        <v>0</v>
      </c>
      <c r="K71" s="11">
        <f t="shared" si="59"/>
        <v>0</v>
      </c>
      <c r="L71" s="11">
        <f t="shared" si="59"/>
        <v>0</v>
      </c>
      <c r="M71" s="11">
        <f t="shared" si="59"/>
        <v>4183</v>
      </c>
      <c r="N71" s="11">
        <f t="shared" si="59"/>
        <v>0</v>
      </c>
      <c r="O71" s="11">
        <f t="shared" si="59"/>
        <v>0</v>
      </c>
      <c r="P71" s="11">
        <f t="shared" si="59"/>
        <v>0</v>
      </c>
      <c r="Q71" s="11">
        <f t="shared" si="59"/>
        <v>0</v>
      </c>
      <c r="R71" s="11">
        <f t="shared" si="59"/>
        <v>0</v>
      </c>
      <c r="S71" s="11">
        <f t="shared" si="59"/>
        <v>4183</v>
      </c>
      <c r="T71" s="11">
        <f t="shared" si="59"/>
        <v>0</v>
      </c>
      <c r="U71" s="11">
        <f t="shared" si="60"/>
        <v>0</v>
      </c>
      <c r="V71" s="11">
        <f t="shared" si="60"/>
        <v>0</v>
      </c>
      <c r="W71" s="11">
        <f t="shared" si="60"/>
        <v>0</v>
      </c>
      <c r="X71" s="11">
        <f t="shared" si="60"/>
        <v>0</v>
      </c>
      <c r="Y71" s="11">
        <f t="shared" si="60"/>
        <v>4183</v>
      </c>
      <c r="Z71" s="11">
        <f t="shared" si="60"/>
        <v>0</v>
      </c>
    </row>
    <row r="72" spans="1:26" ht="17.100000000000001" hidden="1" customHeight="1" x14ac:dyDescent="0.25">
      <c r="A72" s="25" t="s">
        <v>96</v>
      </c>
      <c r="B72" s="26">
        <f>B71</f>
        <v>901</v>
      </c>
      <c r="C72" s="26" t="s">
        <v>22</v>
      </c>
      <c r="D72" s="26" t="s">
        <v>8</v>
      </c>
      <c r="E72" s="26" t="s">
        <v>541</v>
      </c>
      <c r="F72" s="26"/>
      <c r="G72" s="8">
        <f t="shared" si="59"/>
        <v>4183</v>
      </c>
      <c r="H72" s="8">
        <f t="shared" si="59"/>
        <v>0</v>
      </c>
      <c r="I72" s="8">
        <f t="shared" si="59"/>
        <v>0</v>
      </c>
      <c r="J72" s="8">
        <f t="shared" si="59"/>
        <v>0</v>
      </c>
      <c r="K72" s="8">
        <f t="shared" si="59"/>
        <v>0</v>
      </c>
      <c r="L72" s="8">
        <f t="shared" si="59"/>
        <v>0</v>
      </c>
      <c r="M72" s="8">
        <f t="shared" si="59"/>
        <v>4183</v>
      </c>
      <c r="N72" s="8">
        <f t="shared" si="59"/>
        <v>0</v>
      </c>
      <c r="O72" s="8">
        <f t="shared" si="59"/>
        <v>0</v>
      </c>
      <c r="P72" s="8">
        <f t="shared" si="59"/>
        <v>0</v>
      </c>
      <c r="Q72" s="8">
        <f t="shared" si="59"/>
        <v>0</v>
      </c>
      <c r="R72" s="8">
        <f t="shared" si="59"/>
        <v>0</v>
      </c>
      <c r="S72" s="8">
        <f t="shared" si="59"/>
        <v>4183</v>
      </c>
      <c r="T72" s="8">
        <f t="shared" si="59"/>
        <v>0</v>
      </c>
      <c r="U72" s="8">
        <f t="shared" si="60"/>
        <v>0</v>
      </c>
      <c r="V72" s="8">
        <f t="shared" si="60"/>
        <v>0</v>
      </c>
      <c r="W72" s="8">
        <f t="shared" si="60"/>
        <v>0</v>
      </c>
      <c r="X72" s="8">
        <f t="shared" si="60"/>
        <v>0</v>
      </c>
      <c r="Y72" s="8">
        <f t="shared" si="60"/>
        <v>4183</v>
      </c>
      <c r="Z72" s="8">
        <f t="shared" si="60"/>
        <v>0</v>
      </c>
    </row>
    <row r="73" spans="1:26" ht="66" hidden="1" x14ac:dyDescent="0.25">
      <c r="A73" s="25" t="s">
        <v>448</v>
      </c>
      <c r="B73" s="26">
        <f>B72</f>
        <v>901</v>
      </c>
      <c r="C73" s="26" t="s">
        <v>22</v>
      </c>
      <c r="D73" s="26" t="s">
        <v>8</v>
      </c>
      <c r="E73" s="26" t="s">
        <v>541</v>
      </c>
      <c r="F73" s="26" t="s">
        <v>85</v>
      </c>
      <c r="G73" s="9">
        <f t="shared" si="59"/>
        <v>4183</v>
      </c>
      <c r="H73" s="9">
        <f t="shared" si="59"/>
        <v>0</v>
      </c>
      <c r="I73" s="9">
        <f t="shared" si="59"/>
        <v>0</v>
      </c>
      <c r="J73" s="9">
        <f t="shared" si="59"/>
        <v>0</v>
      </c>
      <c r="K73" s="9">
        <f t="shared" si="59"/>
        <v>0</v>
      </c>
      <c r="L73" s="9">
        <f t="shared" si="59"/>
        <v>0</v>
      </c>
      <c r="M73" s="9">
        <f t="shared" si="59"/>
        <v>4183</v>
      </c>
      <c r="N73" s="9">
        <f t="shared" si="59"/>
        <v>0</v>
      </c>
      <c r="O73" s="9">
        <f t="shared" si="59"/>
        <v>0</v>
      </c>
      <c r="P73" s="9">
        <f t="shared" si="59"/>
        <v>0</v>
      </c>
      <c r="Q73" s="9">
        <f t="shared" si="59"/>
        <v>0</v>
      </c>
      <c r="R73" s="9">
        <f t="shared" si="59"/>
        <v>0</v>
      </c>
      <c r="S73" s="9">
        <f t="shared" si="59"/>
        <v>4183</v>
      </c>
      <c r="T73" s="9">
        <f t="shared" si="59"/>
        <v>0</v>
      </c>
      <c r="U73" s="9">
        <f t="shared" si="60"/>
        <v>0</v>
      </c>
      <c r="V73" s="9">
        <f t="shared" si="60"/>
        <v>0</v>
      </c>
      <c r="W73" s="9">
        <f t="shared" si="60"/>
        <v>0</v>
      </c>
      <c r="X73" s="9">
        <f t="shared" si="60"/>
        <v>0</v>
      </c>
      <c r="Y73" s="9">
        <f t="shared" si="60"/>
        <v>4183</v>
      </c>
      <c r="Z73" s="9">
        <f t="shared" si="60"/>
        <v>0</v>
      </c>
    </row>
    <row r="74" spans="1:26" ht="33" hidden="1" x14ac:dyDescent="0.25">
      <c r="A74" s="25" t="s">
        <v>86</v>
      </c>
      <c r="B74" s="26">
        <f>B73</f>
        <v>901</v>
      </c>
      <c r="C74" s="26" t="s">
        <v>22</v>
      </c>
      <c r="D74" s="26" t="s">
        <v>8</v>
      </c>
      <c r="E74" s="26" t="s">
        <v>541</v>
      </c>
      <c r="F74" s="26" t="s">
        <v>87</v>
      </c>
      <c r="G74" s="9">
        <f>4022+161</f>
        <v>4183</v>
      </c>
      <c r="H74" s="10"/>
      <c r="I74" s="86"/>
      <c r="J74" s="86"/>
      <c r="K74" s="86"/>
      <c r="L74" s="86"/>
      <c r="M74" s="9">
        <f>G74+I74+J74+K74+L74</f>
        <v>4183</v>
      </c>
      <c r="N74" s="9">
        <f>H74+L74</f>
        <v>0</v>
      </c>
      <c r="O74" s="87"/>
      <c r="P74" s="87"/>
      <c r="Q74" s="87"/>
      <c r="R74" s="87"/>
      <c r="S74" s="9">
        <f>M74+O74+P74+Q74+R74</f>
        <v>4183</v>
      </c>
      <c r="T74" s="9">
        <f>N74+R74</f>
        <v>0</v>
      </c>
      <c r="U74" s="87"/>
      <c r="V74" s="87"/>
      <c r="W74" s="87"/>
      <c r="X74" s="87"/>
      <c r="Y74" s="9">
        <f>S74+U74+V74+W74+X74</f>
        <v>4183</v>
      </c>
      <c r="Z74" s="9">
        <f>T74+X74</f>
        <v>0</v>
      </c>
    </row>
    <row r="75" spans="1:26" hidden="1" x14ac:dyDescent="0.25">
      <c r="A75" s="25"/>
      <c r="B75" s="26"/>
      <c r="C75" s="26"/>
      <c r="D75" s="26"/>
      <c r="E75" s="26"/>
      <c r="F75" s="26"/>
      <c r="G75" s="9"/>
      <c r="H75" s="10"/>
      <c r="I75" s="86"/>
      <c r="J75" s="86"/>
      <c r="K75" s="86"/>
      <c r="L75" s="86"/>
      <c r="M75" s="86"/>
      <c r="N75" s="86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</row>
    <row r="76" spans="1:26" ht="75" hidden="1" x14ac:dyDescent="0.3">
      <c r="A76" s="23" t="s">
        <v>97</v>
      </c>
      <c r="B76" s="24">
        <f>B73</f>
        <v>901</v>
      </c>
      <c r="C76" s="24" t="s">
        <v>22</v>
      </c>
      <c r="D76" s="24" t="s">
        <v>29</v>
      </c>
      <c r="E76" s="24"/>
      <c r="F76" s="24"/>
      <c r="G76" s="13">
        <f t="shared" ref="G76:V78" si="61">G77</f>
        <v>575457</v>
      </c>
      <c r="H76" s="13">
        <f t="shared" si="61"/>
        <v>53700</v>
      </c>
      <c r="I76" s="13">
        <f t="shared" si="61"/>
        <v>0</v>
      </c>
      <c r="J76" s="13">
        <f t="shared" si="61"/>
        <v>0</v>
      </c>
      <c r="K76" s="13">
        <f t="shared" si="61"/>
        <v>0</v>
      </c>
      <c r="L76" s="13">
        <f t="shared" si="61"/>
        <v>0</v>
      </c>
      <c r="M76" s="13">
        <f t="shared" si="61"/>
        <v>575457</v>
      </c>
      <c r="N76" s="13">
        <f t="shared" si="61"/>
        <v>53700</v>
      </c>
      <c r="O76" s="13">
        <f t="shared" si="61"/>
        <v>0</v>
      </c>
      <c r="P76" s="13">
        <f t="shared" si="61"/>
        <v>0</v>
      </c>
      <c r="Q76" s="13">
        <f t="shared" si="61"/>
        <v>0</v>
      </c>
      <c r="R76" s="13">
        <f t="shared" si="61"/>
        <v>25</v>
      </c>
      <c r="S76" s="13">
        <f t="shared" si="61"/>
        <v>575482</v>
      </c>
      <c r="T76" s="13">
        <f t="shared" si="61"/>
        <v>53725</v>
      </c>
      <c r="U76" s="13">
        <f t="shared" si="61"/>
        <v>0</v>
      </c>
      <c r="V76" s="13">
        <f t="shared" si="61"/>
        <v>0</v>
      </c>
      <c r="W76" s="13">
        <f t="shared" ref="U76:Z78" si="62">W77</f>
        <v>0</v>
      </c>
      <c r="X76" s="13">
        <f t="shared" si="62"/>
        <v>7</v>
      </c>
      <c r="Y76" s="13">
        <f t="shared" si="62"/>
        <v>575489</v>
      </c>
      <c r="Z76" s="13">
        <f t="shared" si="62"/>
        <v>53732</v>
      </c>
    </row>
    <row r="77" spans="1:26" ht="49.5" hidden="1" x14ac:dyDescent="0.25">
      <c r="A77" s="28" t="s">
        <v>427</v>
      </c>
      <c r="B77" s="26">
        <f>B76</f>
        <v>901</v>
      </c>
      <c r="C77" s="26" t="s">
        <v>22</v>
      </c>
      <c r="D77" s="26" t="s">
        <v>29</v>
      </c>
      <c r="E77" s="26" t="s">
        <v>74</v>
      </c>
      <c r="F77" s="26"/>
      <c r="G77" s="11">
        <f t="shared" ref="G77:H77" si="63">G78+G88</f>
        <v>575457</v>
      </c>
      <c r="H77" s="11">
        <f t="shared" si="63"/>
        <v>53700</v>
      </c>
      <c r="I77" s="11">
        <f t="shared" ref="I77:N77" si="64">I78+I88</f>
        <v>0</v>
      </c>
      <c r="J77" s="11">
        <f t="shared" si="64"/>
        <v>0</v>
      </c>
      <c r="K77" s="11">
        <f t="shared" si="64"/>
        <v>0</v>
      </c>
      <c r="L77" s="11">
        <f t="shared" si="64"/>
        <v>0</v>
      </c>
      <c r="M77" s="11">
        <f t="shared" si="64"/>
        <v>575457</v>
      </c>
      <c r="N77" s="11">
        <f t="shared" si="64"/>
        <v>53700</v>
      </c>
      <c r="O77" s="11">
        <f t="shared" ref="O77:T77" si="65">O78+O88</f>
        <v>0</v>
      </c>
      <c r="P77" s="11">
        <f t="shared" si="65"/>
        <v>0</v>
      </c>
      <c r="Q77" s="11">
        <f t="shared" si="65"/>
        <v>0</v>
      </c>
      <c r="R77" s="11">
        <f t="shared" si="65"/>
        <v>25</v>
      </c>
      <c r="S77" s="11">
        <f t="shared" si="65"/>
        <v>575482</v>
      </c>
      <c r="T77" s="11">
        <f t="shared" si="65"/>
        <v>53725</v>
      </c>
      <c r="U77" s="11">
        <f>U78+U88+U113</f>
        <v>0</v>
      </c>
      <c r="V77" s="11">
        <f t="shared" ref="V77:Z77" si="66">V78+V88+V113</f>
        <v>0</v>
      </c>
      <c r="W77" s="11">
        <f t="shared" si="66"/>
        <v>0</v>
      </c>
      <c r="X77" s="11">
        <f t="shared" si="66"/>
        <v>7</v>
      </c>
      <c r="Y77" s="11">
        <f t="shared" si="66"/>
        <v>575489</v>
      </c>
      <c r="Z77" s="11">
        <f t="shared" si="66"/>
        <v>53732</v>
      </c>
    </row>
    <row r="78" spans="1:26" ht="33" hidden="1" x14ac:dyDescent="0.25">
      <c r="A78" s="25" t="s">
        <v>81</v>
      </c>
      <c r="B78" s="26">
        <f>B77</f>
        <v>901</v>
      </c>
      <c r="C78" s="26" t="s">
        <v>22</v>
      </c>
      <c r="D78" s="26" t="s">
        <v>29</v>
      </c>
      <c r="E78" s="26" t="s">
        <v>540</v>
      </c>
      <c r="F78" s="26"/>
      <c r="G78" s="11">
        <f t="shared" si="61"/>
        <v>521757</v>
      </c>
      <c r="H78" s="11">
        <f t="shared" si="61"/>
        <v>0</v>
      </c>
      <c r="I78" s="11">
        <f t="shared" si="61"/>
        <v>0</v>
      </c>
      <c r="J78" s="11">
        <f t="shared" si="61"/>
        <v>0</v>
      </c>
      <c r="K78" s="11">
        <f t="shared" si="61"/>
        <v>0</v>
      </c>
      <c r="L78" s="11">
        <f t="shared" si="61"/>
        <v>0</v>
      </c>
      <c r="M78" s="11">
        <f t="shared" si="61"/>
        <v>521757</v>
      </c>
      <c r="N78" s="11">
        <f t="shared" si="61"/>
        <v>0</v>
      </c>
      <c r="O78" s="11">
        <f t="shared" si="61"/>
        <v>0</v>
      </c>
      <c r="P78" s="11">
        <f t="shared" si="61"/>
        <v>0</v>
      </c>
      <c r="Q78" s="11">
        <f t="shared" si="61"/>
        <v>0</v>
      </c>
      <c r="R78" s="11">
        <f t="shared" si="61"/>
        <v>0</v>
      </c>
      <c r="S78" s="11">
        <f t="shared" si="61"/>
        <v>521757</v>
      </c>
      <c r="T78" s="11">
        <f t="shared" si="61"/>
        <v>0</v>
      </c>
      <c r="U78" s="11">
        <f t="shared" si="62"/>
        <v>0</v>
      </c>
      <c r="V78" s="11">
        <f t="shared" si="62"/>
        <v>0</v>
      </c>
      <c r="W78" s="11">
        <f t="shared" si="62"/>
        <v>0</v>
      </c>
      <c r="X78" s="11">
        <f t="shared" si="62"/>
        <v>0</v>
      </c>
      <c r="Y78" s="11">
        <f t="shared" si="62"/>
        <v>521757</v>
      </c>
      <c r="Z78" s="11">
        <f t="shared" si="62"/>
        <v>0</v>
      </c>
    </row>
    <row r="79" spans="1:26" ht="17.100000000000001" hidden="1" customHeight="1" x14ac:dyDescent="0.25">
      <c r="A79" s="25" t="s">
        <v>90</v>
      </c>
      <c r="B79" s="26">
        <f>B78</f>
        <v>901</v>
      </c>
      <c r="C79" s="26" t="s">
        <v>22</v>
      </c>
      <c r="D79" s="26" t="s">
        <v>29</v>
      </c>
      <c r="E79" s="26" t="s">
        <v>542</v>
      </c>
      <c r="F79" s="26"/>
      <c r="G79" s="8">
        <f t="shared" ref="G79:H79" si="67">G80+G82+G84+G86</f>
        <v>521757</v>
      </c>
      <c r="H79" s="8">
        <f t="shared" si="67"/>
        <v>0</v>
      </c>
      <c r="I79" s="8">
        <f t="shared" ref="I79:N79" si="68">I80+I82+I84+I86</f>
        <v>0</v>
      </c>
      <c r="J79" s="8">
        <f t="shared" si="68"/>
        <v>0</v>
      </c>
      <c r="K79" s="8">
        <f t="shared" si="68"/>
        <v>0</v>
      </c>
      <c r="L79" s="8">
        <f t="shared" si="68"/>
        <v>0</v>
      </c>
      <c r="M79" s="8">
        <f t="shared" si="68"/>
        <v>521757</v>
      </c>
      <c r="N79" s="8">
        <f t="shared" si="68"/>
        <v>0</v>
      </c>
      <c r="O79" s="8">
        <f t="shared" ref="O79:T79" si="69">O80+O82+O84+O86</f>
        <v>0</v>
      </c>
      <c r="P79" s="8">
        <f t="shared" si="69"/>
        <v>0</v>
      </c>
      <c r="Q79" s="8">
        <f t="shared" si="69"/>
        <v>0</v>
      </c>
      <c r="R79" s="8">
        <f t="shared" si="69"/>
        <v>0</v>
      </c>
      <c r="S79" s="8">
        <f t="shared" si="69"/>
        <v>521757</v>
      </c>
      <c r="T79" s="8">
        <f t="shared" si="69"/>
        <v>0</v>
      </c>
      <c r="U79" s="8">
        <f t="shared" ref="U79:Z79" si="70">U80+U82+U84+U86</f>
        <v>0</v>
      </c>
      <c r="V79" s="8">
        <f t="shared" si="70"/>
        <v>0</v>
      </c>
      <c r="W79" s="8">
        <f t="shared" si="70"/>
        <v>0</v>
      </c>
      <c r="X79" s="8">
        <f t="shared" si="70"/>
        <v>0</v>
      </c>
      <c r="Y79" s="8">
        <f t="shared" si="70"/>
        <v>521757</v>
      </c>
      <c r="Z79" s="8">
        <f t="shared" si="70"/>
        <v>0</v>
      </c>
    </row>
    <row r="80" spans="1:26" ht="66" hidden="1" x14ac:dyDescent="0.25">
      <c r="A80" s="25" t="s">
        <v>448</v>
      </c>
      <c r="B80" s="26">
        <f>B79</f>
        <v>901</v>
      </c>
      <c r="C80" s="26" t="s">
        <v>22</v>
      </c>
      <c r="D80" s="26" t="s">
        <v>29</v>
      </c>
      <c r="E80" s="26" t="s">
        <v>542</v>
      </c>
      <c r="F80" s="26" t="s">
        <v>85</v>
      </c>
      <c r="G80" s="9">
        <f t="shared" ref="G80:Z80" si="71">G81</f>
        <v>521737</v>
      </c>
      <c r="H80" s="9">
        <f t="shared" si="71"/>
        <v>0</v>
      </c>
      <c r="I80" s="9">
        <f t="shared" si="71"/>
        <v>0</v>
      </c>
      <c r="J80" s="9">
        <f t="shared" si="71"/>
        <v>0</v>
      </c>
      <c r="K80" s="9">
        <f t="shared" si="71"/>
        <v>0</v>
      </c>
      <c r="L80" s="9">
        <f t="shared" si="71"/>
        <v>0</v>
      </c>
      <c r="M80" s="9">
        <f t="shared" si="71"/>
        <v>521737</v>
      </c>
      <c r="N80" s="9">
        <f t="shared" si="71"/>
        <v>0</v>
      </c>
      <c r="O80" s="9">
        <f t="shared" si="71"/>
        <v>-275</v>
      </c>
      <c r="P80" s="9">
        <f t="shared" si="71"/>
        <v>0</v>
      </c>
      <c r="Q80" s="9">
        <f t="shared" si="71"/>
        <v>0</v>
      </c>
      <c r="R80" s="9">
        <f t="shared" si="71"/>
        <v>0</v>
      </c>
      <c r="S80" s="9">
        <f t="shared" si="71"/>
        <v>521462</v>
      </c>
      <c r="T80" s="9">
        <f t="shared" si="71"/>
        <v>0</v>
      </c>
      <c r="U80" s="9">
        <f t="shared" si="71"/>
        <v>0</v>
      </c>
      <c r="V80" s="9">
        <f t="shared" si="71"/>
        <v>0</v>
      </c>
      <c r="W80" s="9">
        <f t="shared" si="71"/>
        <v>0</v>
      </c>
      <c r="X80" s="9">
        <f t="shared" si="71"/>
        <v>0</v>
      </c>
      <c r="Y80" s="9">
        <f t="shared" si="71"/>
        <v>521462</v>
      </c>
      <c r="Z80" s="9">
        <f t="shared" si="71"/>
        <v>0</v>
      </c>
    </row>
    <row r="81" spans="1:26" ht="33" hidden="1" x14ac:dyDescent="0.25">
      <c r="A81" s="25" t="s">
        <v>86</v>
      </c>
      <c r="B81" s="26">
        <f>B80</f>
        <v>901</v>
      </c>
      <c r="C81" s="26" t="s">
        <v>22</v>
      </c>
      <c r="D81" s="26" t="s">
        <v>29</v>
      </c>
      <c r="E81" s="26" t="s">
        <v>542</v>
      </c>
      <c r="F81" s="26" t="s">
        <v>87</v>
      </c>
      <c r="G81" s="9">
        <f>501801+19936</f>
        <v>521737</v>
      </c>
      <c r="H81" s="10"/>
      <c r="I81" s="86"/>
      <c r="J81" s="86"/>
      <c r="K81" s="86"/>
      <c r="L81" s="86"/>
      <c r="M81" s="9">
        <f>G81+I81+J81+K81+L81</f>
        <v>521737</v>
      </c>
      <c r="N81" s="9">
        <f>H81+L81</f>
        <v>0</v>
      </c>
      <c r="O81" s="9">
        <v>-275</v>
      </c>
      <c r="P81" s="9"/>
      <c r="Q81" s="9"/>
      <c r="R81" s="9"/>
      <c r="S81" s="9">
        <f>M81+O81+P81+Q81+R81</f>
        <v>521462</v>
      </c>
      <c r="T81" s="9">
        <f>N81+R81</f>
        <v>0</v>
      </c>
      <c r="U81" s="9"/>
      <c r="V81" s="9"/>
      <c r="W81" s="9"/>
      <c r="X81" s="9"/>
      <c r="Y81" s="9">
        <f>S81+U81+V81+W81+X81</f>
        <v>521462</v>
      </c>
      <c r="Z81" s="9">
        <f>T81+X81</f>
        <v>0</v>
      </c>
    </row>
    <row r="82" spans="1:26" ht="33" hidden="1" x14ac:dyDescent="0.25">
      <c r="A82" s="25" t="s">
        <v>243</v>
      </c>
      <c r="B82" s="26">
        <f>B80</f>
        <v>901</v>
      </c>
      <c r="C82" s="26" t="s">
        <v>22</v>
      </c>
      <c r="D82" s="26" t="s">
        <v>29</v>
      </c>
      <c r="E82" s="26" t="s">
        <v>542</v>
      </c>
      <c r="F82" s="26" t="s">
        <v>31</v>
      </c>
      <c r="G82" s="9">
        <f t="shared" ref="G82:Z82" si="72">G83</f>
        <v>12</v>
      </c>
      <c r="H82" s="9">
        <f t="shared" si="72"/>
        <v>0</v>
      </c>
      <c r="I82" s="9">
        <f t="shared" si="72"/>
        <v>0</v>
      </c>
      <c r="J82" s="9">
        <f t="shared" si="72"/>
        <v>0</v>
      </c>
      <c r="K82" s="9">
        <f t="shared" si="72"/>
        <v>0</v>
      </c>
      <c r="L82" s="9">
        <f t="shared" si="72"/>
        <v>0</v>
      </c>
      <c r="M82" s="9">
        <f t="shared" si="72"/>
        <v>12</v>
      </c>
      <c r="N82" s="9">
        <f t="shared" si="72"/>
        <v>0</v>
      </c>
      <c r="O82" s="9">
        <f t="shared" si="72"/>
        <v>0</v>
      </c>
      <c r="P82" s="9">
        <f t="shared" si="72"/>
        <v>0</v>
      </c>
      <c r="Q82" s="9">
        <f t="shared" si="72"/>
        <v>0</v>
      </c>
      <c r="R82" s="9">
        <f t="shared" si="72"/>
        <v>0</v>
      </c>
      <c r="S82" s="9">
        <f t="shared" si="72"/>
        <v>12</v>
      </c>
      <c r="T82" s="9">
        <f t="shared" si="72"/>
        <v>0</v>
      </c>
      <c r="U82" s="9">
        <f t="shared" si="72"/>
        <v>0</v>
      </c>
      <c r="V82" s="9">
        <f t="shared" si="72"/>
        <v>0</v>
      </c>
      <c r="W82" s="9">
        <f t="shared" si="72"/>
        <v>0</v>
      </c>
      <c r="X82" s="9">
        <f t="shared" si="72"/>
        <v>0</v>
      </c>
      <c r="Y82" s="9">
        <f t="shared" si="72"/>
        <v>12</v>
      </c>
      <c r="Z82" s="9">
        <f t="shared" si="72"/>
        <v>0</v>
      </c>
    </row>
    <row r="83" spans="1:26" ht="33" hidden="1" x14ac:dyDescent="0.25">
      <c r="A83" s="25" t="s">
        <v>37</v>
      </c>
      <c r="B83" s="26">
        <f>B81</f>
        <v>901</v>
      </c>
      <c r="C83" s="26" t="s">
        <v>22</v>
      </c>
      <c r="D83" s="26" t="s">
        <v>29</v>
      </c>
      <c r="E83" s="26" t="s">
        <v>542</v>
      </c>
      <c r="F83" s="26" t="s">
        <v>38</v>
      </c>
      <c r="G83" s="9">
        <v>12</v>
      </c>
      <c r="H83" s="10"/>
      <c r="I83" s="86"/>
      <c r="J83" s="86"/>
      <c r="K83" s="86"/>
      <c r="L83" s="86"/>
      <c r="M83" s="9">
        <f>G83+I83+J83+K83+L83</f>
        <v>12</v>
      </c>
      <c r="N83" s="9">
        <f>H83+L83</f>
        <v>0</v>
      </c>
      <c r="O83" s="9"/>
      <c r="P83" s="9"/>
      <c r="Q83" s="9"/>
      <c r="R83" s="9"/>
      <c r="S83" s="9">
        <f>M83+O83+P83+Q83+R83</f>
        <v>12</v>
      </c>
      <c r="T83" s="9">
        <f>N83+R83</f>
        <v>0</v>
      </c>
      <c r="U83" s="9"/>
      <c r="V83" s="9"/>
      <c r="W83" s="9"/>
      <c r="X83" s="9"/>
      <c r="Y83" s="9">
        <f>S83+U83+V83+W83+X83</f>
        <v>12</v>
      </c>
      <c r="Z83" s="9">
        <f>T83+X83</f>
        <v>0</v>
      </c>
    </row>
    <row r="84" spans="1:26" ht="17.100000000000001" hidden="1" customHeight="1" x14ac:dyDescent="0.25">
      <c r="A84" s="25" t="s">
        <v>101</v>
      </c>
      <c r="B84" s="26">
        <f>B82</f>
        <v>901</v>
      </c>
      <c r="C84" s="26" t="s">
        <v>22</v>
      </c>
      <c r="D84" s="26" t="s">
        <v>29</v>
      </c>
      <c r="E84" s="26" t="s">
        <v>542</v>
      </c>
      <c r="F84" s="26" t="s">
        <v>102</v>
      </c>
      <c r="G84" s="8">
        <f t="shared" ref="G84:H84" si="73">G85</f>
        <v>0</v>
      </c>
      <c r="H84" s="8">
        <f t="shared" si="73"/>
        <v>0</v>
      </c>
      <c r="I84" s="86"/>
      <c r="J84" s="86"/>
      <c r="K84" s="86"/>
      <c r="L84" s="86"/>
      <c r="M84" s="86"/>
      <c r="N84" s="86"/>
      <c r="O84" s="9">
        <f>O85</f>
        <v>275</v>
      </c>
      <c r="P84" s="9">
        <f t="shared" ref="P84:Z84" si="74">P85</f>
        <v>0</v>
      </c>
      <c r="Q84" s="9">
        <f t="shared" si="74"/>
        <v>0</v>
      </c>
      <c r="R84" s="9">
        <f t="shared" si="74"/>
        <v>0</v>
      </c>
      <c r="S84" s="9">
        <f t="shared" si="74"/>
        <v>275</v>
      </c>
      <c r="T84" s="87">
        <f t="shared" si="74"/>
        <v>0</v>
      </c>
      <c r="U84" s="9">
        <f>U85</f>
        <v>0</v>
      </c>
      <c r="V84" s="9">
        <f t="shared" si="74"/>
        <v>0</v>
      </c>
      <c r="W84" s="9">
        <f t="shared" si="74"/>
        <v>0</v>
      </c>
      <c r="X84" s="9">
        <f t="shared" si="74"/>
        <v>0</v>
      </c>
      <c r="Y84" s="9">
        <f t="shared" si="74"/>
        <v>275</v>
      </c>
      <c r="Z84" s="87">
        <f t="shared" si="74"/>
        <v>0</v>
      </c>
    </row>
    <row r="85" spans="1:26" ht="33" hidden="1" x14ac:dyDescent="0.25">
      <c r="A85" s="28" t="s">
        <v>170</v>
      </c>
      <c r="B85" s="26">
        <f>B83</f>
        <v>901</v>
      </c>
      <c r="C85" s="26" t="s">
        <v>22</v>
      </c>
      <c r="D85" s="26" t="s">
        <v>29</v>
      </c>
      <c r="E85" s="26" t="s">
        <v>542</v>
      </c>
      <c r="F85" s="26" t="s">
        <v>171</v>
      </c>
      <c r="G85" s="9"/>
      <c r="H85" s="10"/>
      <c r="I85" s="86"/>
      <c r="J85" s="86"/>
      <c r="K85" s="86"/>
      <c r="L85" s="86"/>
      <c r="M85" s="86"/>
      <c r="N85" s="86"/>
      <c r="O85" s="9">
        <v>275</v>
      </c>
      <c r="P85" s="9"/>
      <c r="Q85" s="9"/>
      <c r="R85" s="9"/>
      <c r="S85" s="9">
        <f>M85+O85+P85+Q85+R85</f>
        <v>275</v>
      </c>
      <c r="T85" s="9">
        <f>N85+R85</f>
        <v>0</v>
      </c>
      <c r="U85" s="9"/>
      <c r="V85" s="9"/>
      <c r="W85" s="9"/>
      <c r="X85" s="9"/>
      <c r="Y85" s="9">
        <f>S85+U85+V85+W85+X85</f>
        <v>275</v>
      </c>
      <c r="Z85" s="9">
        <f>T85+X85</f>
        <v>0</v>
      </c>
    </row>
    <row r="86" spans="1:26" hidden="1" x14ac:dyDescent="0.25">
      <c r="A86" s="25" t="s">
        <v>66</v>
      </c>
      <c r="B86" s="26" t="s">
        <v>435</v>
      </c>
      <c r="C86" s="30" t="s">
        <v>22</v>
      </c>
      <c r="D86" s="30" t="s">
        <v>29</v>
      </c>
      <c r="E86" s="30" t="s">
        <v>542</v>
      </c>
      <c r="F86" s="31">
        <v>800</v>
      </c>
      <c r="G86" s="9">
        <f t="shared" ref="G86:Z86" si="75">G87</f>
        <v>8</v>
      </c>
      <c r="H86" s="9">
        <f t="shared" si="75"/>
        <v>0</v>
      </c>
      <c r="I86" s="9">
        <f t="shared" si="75"/>
        <v>0</v>
      </c>
      <c r="J86" s="9">
        <f t="shared" si="75"/>
        <v>0</v>
      </c>
      <c r="K86" s="9">
        <f t="shared" si="75"/>
        <v>0</v>
      </c>
      <c r="L86" s="9">
        <f t="shared" si="75"/>
        <v>0</v>
      </c>
      <c r="M86" s="9">
        <f t="shared" si="75"/>
        <v>8</v>
      </c>
      <c r="N86" s="9">
        <f t="shared" si="75"/>
        <v>0</v>
      </c>
      <c r="O86" s="9">
        <f t="shared" si="75"/>
        <v>0</v>
      </c>
      <c r="P86" s="9">
        <f t="shared" si="75"/>
        <v>0</v>
      </c>
      <c r="Q86" s="9">
        <f t="shared" si="75"/>
        <v>0</v>
      </c>
      <c r="R86" s="9">
        <f t="shared" si="75"/>
        <v>0</v>
      </c>
      <c r="S86" s="9">
        <f t="shared" si="75"/>
        <v>8</v>
      </c>
      <c r="T86" s="9">
        <f t="shared" si="75"/>
        <v>0</v>
      </c>
      <c r="U86" s="9">
        <f t="shared" si="75"/>
        <v>0</v>
      </c>
      <c r="V86" s="9">
        <f t="shared" si="75"/>
        <v>0</v>
      </c>
      <c r="W86" s="9">
        <f t="shared" si="75"/>
        <v>0</v>
      </c>
      <c r="X86" s="9">
        <f t="shared" si="75"/>
        <v>0</v>
      </c>
      <c r="Y86" s="9">
        <f t="shared" si="75"/>
        <v>8</v>
      </c>
      <c r="Z86" s="9">
        <f t="shared" si="75"/>
        <v>0</v>
      </c>
    </row>
    <row r="87" spans="1:26" hidden="1" x14ac:dyDescent="0.25">
      <c r="A87" s="25" t="s">
        <v>68</v>
      </c>
      <c r="B87" s="26" t="s">
        <v>435</v>
      </c>
      <c r="C87" s="30" t="s">
        <v>22</v>
      </c>
      <c r="D87" s="30" t="s">
        <v>29</v>
      </c>
      <c r="E87" s="30" t="s">
        <v>542</v>
      </c>
      <c r="F87" s="31">
        <v>850</v>
      </c>
      <c r="G87" s="9">
        <v>8</v>
      </c>
      <c r="H87" s="10"/>
      <c r="I87" s="86"/>
      <c r="J87" s="86"/>
      <c r="K87" s="86"/>
      <c r="L87" s="86"/>
      <c r="M87" s="9">
        <f>G87+I87+J87+K87+L87</f>
        <v>8</v>
      </c>
      <c r="N87" s="9">
        <f>H87+L87</f>
        <v>0</v>
      </c>
      <c r="O87" s="87"/>
      <c r="P87" s="87"/>
      <c r="Q87" s="87"/>
      <c r="R87" s="87"/>
      <c r="S87" s="9">
        <f>M87+O87+P87+Q87+R87</f>
        <v>8</v>
      </c>
      <c r="T87" s="9">
        <f>N87+R87</f>
        <v>0</v>
      </c>
      <c r="U87" s="87"/>
      <c r="V87" s="87"/>
      <c r="W87" s="87"/>
      <c r="X87" s="87"/>
      <c r="Y87" s="9">
        <f>S87+U87+V87+W87+X87</f>
        <v>8</v>
      </c>
      <c r="Z87" s="9">
        <f>T87+X87</f>
        <v>0</v>
      </c>
    </row>
    <row r="88" spans="1:26" ht="17.100000000000001" hidden="1" customHeight="1" x14ac:dyDescent="0.25">
      <c r="A88" s="25" t="s">
        <v>572</v>
      </c>
      <c r="B88" s="26">
        <f>B80</f>
        <v>901</v>
      </c>
      <c r="C88" s="26" t="s">
        <v>22</v>
      </c>
      <c r="D88" s="26" t="s">
        <v>29</v>
      </c>
      <c r="E88" s="26" t="s">
        <v>574</v>
      </c>
      <c r="F88" s="26"/>
      <c r="G88" s="8">
        <f t="shared" ref="G88:H88" si="76">G89+G92+G95+G98+G101+G104+G107</f>
        <v>53700</v>
      </c>
      <c r="H88" s="8">
        <f t="shared" si="76"/>
        <v>53700</v>
      </c>
      <c r="I88" s="8">
        <f t="shared" ref="I88:N88" si="77">I89+I92+I95+I98+I101+I104+I107</f>
        <v>0</v>
      </c>
      <c r="J88" s="8">
        <f t="shared" si="77"/>
        <v>0</v>
      </c>
      <c r="K88" s="8">
        <f t="shared" si="77"/>
        <v>0</v>
      </c>
      <c r="L88" s="8">
        <f t="shared" si="77"/>
        <v>0</v>
      </c>
      <c r="M88" s="8">
        <f t="shared" si="77"/>
        <v>53700</v>
      </c>
      <c r="N88" s="8">
        <f t="shared" si="77"/>
        <v>53700</v>
      </c>
      <c r="O88" s="8">
        <f>O89+O92+O95+O98+O101+O104+O107+O110</f>
        <v>0</v>
      </c>
      <c r="P88" s="8">
        <f t="shared" ref="P88:T88" si="78">P89+P92+P95+P98+P101+P104+P107+P110</f>
        <v>0</v>
      </c>
      <c r="Q88" s="8">
        <f t="shared" si="78"/>
        <v>0</v>
      </c>
      <c r="R88" s="8">
        <f t="shared" si="78"/>
        <v>25</v>
      </c>
      <c r="S88" s="8">
        <f t="shared" si="78"/>
        <v>53725</v>
      </c>
      <c r="T88" s="8">
        <f t="shared" si="78"/>
        <v>53725</v>
      </c>
      <c r="U88" s="8">
        <f>U89+U92+U95+U98+U101+U104+U107+U110</f>
        <v>0</v>
      </c>
      <c r="V88" s="8">
        <f t="shared" ref="V88:Z88" si="79">V89+V92+V95+V98+V101+V104+V107+V110</f>
        <v>0</v>
      </c>
      <c r="W88" s="8">
        <f t="shared" si="79"/>
        <v>0</v>
      </c>
      <c r="X88" s="8">
        <f t="shared" si="79"/>
        <v>0</v>
      </c>
      <c r="Y88" s="8">
        <f t="shared" si="79"/>
        <v>53725</v>
      </c>
      <c r="Z88" s="8">
        <f t="shared" si="79"/>
        <v>53725</v>
      </c>
    </row>
    <row r="89" spans="1:26" ht="33" hidden="1" x14ac:dyDescent="0.25">
      <c r="A89" s="25" t="s">
        <v>573</v>
      </c>
      <c r="B89" s="26">
        <f>B81</f>
        <v>901</v>
      </c>
      <c r="C89" s="26" t="s">
        <v>22</v>
      </c>
      <c r="D89" s="26" t="s">
        <v>29</v>
      </c>
      <c r="E89" s="26" t="s">
        <v>575</v>
      </c>
      <c r="F89" s="26"/>
      <c r="G89" s="9">
        <f t="shared" ref="G89:V90" si="80">G90</f>
        <v>755</v>
      </c>
      <c r="H89" s="9">
        <f t="shared" si="80"/>
        <v>755</v>
      </c>
      <c r="I89" s="9">
        <f t="shared" si="80"/>
        <v>0</v>
      </c>
      <c r="J89" s="9">
        <f t="shared" si="80"/>
        <v>0</v>
      </c>
      <c r="K89" s="9">
        <f t="shared" si="80"/>
        <v>0</v>
      </c>
      <c r="L89" s="9">
        <f t="shared" si="80"/>
        <v>0</v>
      </c>
      <c r="M89" s="9">
        <f t="shared" si="80"/>
        <v>755</v>
      </c>
      <c r="N89" s="9">
        <f t="shared" si="80"/>
        <v>755</v>
      </c>
      <c r="O89" s="9">
        <f t="shared" si="80"/>
        <v>0</v>
      </c>
      <c r="P89" s="9">
        <f t="shared" si="80"/>
        <v>0</v>
      </c>
      <c r="Q89" s="9">
        <f t="shared" si="80"/>
        <v>0</v>
      </c>
      <c r="R89" s="9">
        <f t="shared" si="80"/>
        <v>0</v>
      </c>
      <c r="S89" s="9">
        <f t="shared" si="80"/>
        <v>755</v>
      </c>
      <c r="T89" s="9">
        <f t="shared" si="80"/>
        <v>755</v>
      </c>
      <c r="U89" s="9">
        <f t="shared" si="80"/>
        <v>0</v>
      </c>
      <c r="V89" s="9">
        <f t="shared" si="80"/>
        <v>0</v>
      </c>
      <c r="W89" s="9">
        <f t="shared" ref="U89:Z90" si="81">W90</f>
        <v>0</v>
      </c>
      <c r="X89" s="9">
        <f t="shared" si="81"/>
        <v>0</v>
      </c>
      <c r="Y89" s="9">
        <f t="shared" si="81"/>
        <v>755</v>
      </c>
      <c r="Z89" s="9">
        <f t="shared" si="81"/>
        <v>755</v>
      </c>
    </row>
    <row r="90" spans="1:26" ht="66" hidden="1" x14ac:dyDescent="0.25">
      <c r="A90" s="25" t="s">
        <v>448</v>
      </c>
      <c r="B90" s="26">
        <f t="shared" ref="B90:B116" si="82">B88</f>
        <v>901</v>
      </c>
      <c r="C90" s="26" t="s">
        <v>22</v>
      </c>
      <c r="D90" s="26" t="s">
        <v>29</v>
      </c>
      <c r="E90" s="26" t="s">
        <v>575</v>
      </c>
      <c r="F90" s="26" t="s">
        <v>85</v>
      </c>
      <c r="G90" s="9">
        <f t="shared" si="80"/>
        <v>755</v>
      </c>
      <c r="H90" s="9">
        <f t="shared" si="80"/>
        <v>755</v>
      </c>
      <c r="I90" s="9">
        <f t="shared" si="80"/>
        <v>0</v>
      </c>
      <c r="J90" s="9">
        <f t="shared" si="80"/>
        <v>0</v>
      </c>
      <c r="K90" s="9">
        <f t="shared" si="80"/>
        <v>0</v>
      </c>
      <c r="L90" s="9">
        <f t="shared" si="80"/>
        <v>0</v>
      </c>
      <c r="M90" s="9">
        <f t="shared" si="80"/>
        <v>755</v>
      </c>
      <c r="N90" s="9">
        <f t="shared" si="80"/>
        <v>755</v>
      </c>
      <c r="O90" s="9">
        <f t="shared" si="80"/>
        <v>0</v>
      </c>
      <c r="P90" s="9">
        <f t="shared" si="80"/>
        <v>0</v>
      </c>
      <c r="Q90" s="9">
        <f t="shared" si="80"/>
        <v>0</v>
      </c>
      <c r="R90" s="9">
        <f t="shared" si="80"/>
        <v>0</v>
      </c>
      <c r="S90" s="9">
        <f t="shared" si="80"/>
        <v>755</v>
      </c>
      <c r="T90" s="9">
        <f t="shared" si="80"/>
        <v>755</v>
      </c>
      <c r="U90" s="9">
        <f t="shared" si="81"/>
        <v>0</v>
      </c>
      <c r="V90" s="9">
        <f t="shared" si="81"/>
        <v>0</v>
      </c>
      <c r="W90" s="9">
        <f t="shared" si="81"/>
        <v>0</v>
      </c>
      <c r="X90" s="9">
        <f t="shared" si="81"/>
        <v>0</v>
      </c>
      <c r="Y90" s="9">
        <f t="shared" si="81"/>
        <v>755</v>
      </c>
      <c r="Z90" s="9">
        <f t="shared" si="81"/>
        <v>755</v>
      </c>
    </row>
    <row r="91" spans="1:26" ht="33" hidden="1" x14ac:dyDescent="0.25">
      <c r="A91" s="25" t="s">
        <v>86</v>
      </c>
      <c r="B91" s="26">
        <f t="shared" si="82"/>
        <v>901</v>
      </c>
      <c r="C91" s="26" t="s">
        <v>22</v>
      </c>
      <c r="D91" s="26" t="s">
        <v>29</v>
      </c>
      <c r="E91" s="26" t="s">
        <v>575</v>
      </c>
      <c r="F91" s="26" t="s">
        <v>87</v>
      </c>
      <c r="G91" s="9">
        <v>755</v>
      </c>
      <c r="H91" s="9">
        <v>755</v>
      </c>
      <c r="I91" s="86"/>
      <c r="J91" s="86"/>
      <c r="K91" s="86"/>
      <c r="L91" s="86"/>
      <c r="M91" s="9">
        <f>G91+I91+J91+K91+L91</f>
        <v>755</v>
      </c>
      <c r="N91" s="9">
        <f>H91+L91</f>
        <v>755</v>
      </c>
      <c r="O91" s="87"/>
      <c r="P91" s="87"/>
      <c r="Q91" s="87"/>
      <c r="R91" s="87"/>
      <c r="S91" s="9">
        <f>M91+O91+P91+Q91+R91</f>
        <v>755</v>
      </c>
      <c r="T91" s="9">
        <f>N91+R91</f>
        <v>755</v>
      </c>
      <c r="U91" s="87"/>
      <c r="V91" s="87"/>
      <c r="W91" s="87"/>
      <c r="X91" s="87"/>
      <c r="Y91" s="9">
        <f>S91+U91+V91+W91+X91</f>
        <v>755</v>
      </c>
      <c r="Z91" s="9">
        <f>T91+X91</f>
        <v>755</v>
      </c>
    </row>
    <row r="92" spans="1:26" ht="20.100000000000001" hidden="1" customHeight="1" x14ac:dyDescent="0.25">
      <c r="A92" s="25" t="s">
        <v>576</v>
      </c>
      <c r="B92" s="26">
        <f t="shared" si="82"/>
        <v>901</v>
      </c>
      <c r="C92" s="26" t="s">
        <v>22</v>
      </c>
      <c r="D92" s="26" t="s">
        <v>29</v>
      </c>
      <c r="E92" s="26" t="s">
        <v>578</v>
      </c>
      <c r="F92" s="26"/>
      <c r="G92" s="9">
        <f t="shared" ref="G92:V93" si="83">G93</f>
        <v>2763</v>
      </c>
      <c r="H92" s="9">
        <f t="shared" si="83"/>
        <v>2763</v>
      </c>
      <c r="I92" s="9">
        <f t="shared" si="83"/>
        <v>0</v>
      </c>
      <c r="J92" s="9">
        <f t="shared" si="83"/>
        <v>0</v>
      </c>
      <c r="K92" s="9">
        <f t="shared" si="83"/>
        <v>0</v>
      </c>
      <c r="L92" s="9">
        <f t="shared" si="83"/>
        <v>0</v>
      </c>
      <c r="M92" s="9">
        <f t="shared" si="83"/>
        <v>2763</v>
      </c>
      <c r="N92" s="9">
        <f t="shared" si="83"/>
        <v>2763</v>
      </c>
      <c r="O92" s="9">
        <f t="shared" si="83"/>
        <v>0</v>
      </c>
      <c r="P92" s="9">
        <f t="shared" si="83"/>
        <v>0</v>
      </c>
      <c r="Q92" s="9">
        <f t="shared" si="83"/>
        <v>0</v>
      </c>
      <c r="R92" s="9">
        <f t="shared" si="83"/>
        <v>0</v>
      </c>
      <c r="S92" s="9">
        <f t="shared" si="83"/>
        <v>2763</v>
      </c>
      <c r="T92" s="9">
        <f t="shared" si="83"/>
        <v>2763</v>
      </c>
      <c r="U92" s="9">
        <f t="shared" si="83"/>
        <v>0</v>
      </c>
      <c r="V92" s="9">
        <f t="shared" si="83"/>
        <v>0</v>
      </c>
      <c r="W92" s="9">
        <f t="shared" ref="U92:Z93" si="84">W93</f>
        <v>0</v>
      </c>
      <c r="X92" s="9">
        <f t="shared" si="84"/>
        <v>0</v>
      </c>
      <c r="Y92" s="9">
        <f t="shared" si="84"/>
        <v>2763</v>
      </c>
      <c r="Z92" s="9">
        <f t="shared" si="84"/>
        <v>2763</v>
      </c>
    </row>
    <row r="93" spans="1:26" ht="66" hidden="1" x14ac:dyDescent="0.25">
      <c r="A93" s="25" t="s">
        <v>448</v>
      </c>
      <c r="B93" s="26">
        <f t="shared" si="82"/>
        <v>901</v>
      </c>
      <c r="C93" s="26" t="s">
        <v>22</v>
      </c>
      <c r="D93" s="26" t="s">
        <v>29</v>
      </c>
      <c r="E93" s="26" t="s">
        <v>578</v>
      </c>
      <c r="F93" s="26" t="s">
        <v>85</v>
      </c>
      <c r="G93" s="9">
        <f t="shared" si="83"/>
        <v>2763</v>
      </c>
      <c r="H93" s="9">
        <f t="shared" si="83"/>
        <v>2763</v>
      </c>
      <c r="I93" s="9">
        <f t="shared" si="83"/>
        <v>0</v>
      </c>
      <c r="J93" s="9">
        <f t="shared" si="83"/>
        <v>0</v>
      </c>
      <c r="K93" s="9">
        <f t="shared" si="83"/>
        <v>0</v>
      </c>
      <c r="L93" s="9">
        <f t="shared" si="83"/>
        <v>0</v>
      </c>
      <c r="M93" s="9">
        <f t="shared" si="83"/>
        <v>2763</v>
      </c>
      <c r="N93" s="9">
        <f t="shared" si="83"/>
        <v>2763</v>
      </c>
      <c r="O93" s="9">
        <f t="shared" si="83"/>
        <v>0</v>
      </c>
      <c r="P93" s="9">
        <f t="shared" si="83"/>
        <v>0</v>
      </c>
      <c r="Q93" s="9">
        <f t="shared" si="83"/>
        <v>0</v>
      </c>
      <c r="R93" s="9">
        <f t="shared" si="83"/>
        <v>0</v>
      </c>
      <c r="S93" s="9">
        <f t="shared" si="83"/>
        <v>2763</v>
      </c>
      <c r="T93" s="9">
        <f t="shared" si="83"/>
        <v>2763</v>
      </c>
      <c r="U93" s="9">
        <f t="shared" si="84"/>
        <v>0</v>
      </c>
      <c r="V93" s="9">
        <f t="shared" si="84"/>
        <v>0</v>
      </c>
      <c r="W93" s="9">
        <f t="shared" si="84"/>
        <v>0</v>
      </c>
      <c r="X93" s="9">
        <f t="shared" si="84"/>
        <v>0</v>
      </c>
      <c r="Y93" s="9">
        <f t="shared" si="84"/>
        <v>2763</v>
      </c>
      <c r="Z93" s="9">
        <f t="shared" si="84"/>
        <v>2763</v>
      </c>
    </row>
    <row r="94" spans="1:26" ht="33" hidden="1" x14ac:dyDescent="0.25">
      <c r="A94" s="25" t="s">
        <v>86</v>
      </c>
      <c r="B94" s="26">
        <f t="shared" si="82"/>
        <v>901</v>
      </c>
      <c r="C94" s="26" t="s">
        <v>22</v>
      </c>
      <c r="D94" s="26" t="s">
        <v>29</v>
      </c>
      <c r="E94" s="26" t="s">
        <v>578</v>
      </c>
      <c r="F94" s="26" t="s">
        <v>87</v>
      </c>
      <c r="G94" s="9">
        <v>2763</v>
      </c>
      <c r="H94" s="9">
        <v>2763</v>
      </c>
      <c r="I94" s="86"/>
      <c r="J94" s="86"/>
      <c r="K94" s="86"/>
      <c r="L94" s="86"/>
      <c r="M94" s="9">
        <f>G94+I94+J94+K94+L94</f>
        <v>2763</v>
      </c>
      <c r="N94" s="9">
        <f>H94+L94</f>
        <v>2763</v>
      </c>
      <c r="O94" s="87"/>
      <c r="P94" s="87"/>
      <c r="Q94" s="87"/>
      <c r="R94" s="87"/>
      <c r="S94" s="9">
        <f>M94+O94+P94+Q94+R94</f>
        <v>2763</v>
      </c>
      <c r="T94" s="9">
        <f>N94+R94</f>
        <v>2763</v>
      </c>
      <c r="U94" s="87"/>
      <c r="V94" s="87"/>
      <c r="W94" s="87"/>
      <c r="X94" s="87"/>
      <c r="Y94" s="9">
        <f>S94+U94+V94+W94+X94</f>
        <v>2763</v>
      </c>
      <c r="Z94" s="9">
        <f>T94+X94</f>
        <v>2763</v>
      </c>
    </row>
    <row r="95" spans="1:26" ht="33" hidden="1" x14ac:dyDescent="0.25">
      <c r="A95" s="25" t="s">
        <v>577</v>
      </c>
      <c r="B95" s="26">
        <f t="shared" si="82"/>
        <v>901</v>
      </c>
      <c r="C95" s="26" t="s">
        <v>22</v>
      </c>
      <c r="D95" s="26" t="s">
        <v>29</v>
      </c>
      <c r="E95" s="26" t="s">
        <v>579</v>
      </c>
      <c r="F95" s="26"/>
      <c r="G95" s="9">
        <f t="shared" ref="G95:V96" si="85">G96</f>
        <v>267</v>
      </c>
      <c r="H95" s="9">
        <f t="shared" si="85"/>
        <v>267</v>
      </c>
      <c r="I95" s="9">
        <f t="shared" si="85"/>
        <v>0</v>
      </c>
      <c r="J95" s="9">
        <f t="shared" si="85"/>
        <v>0</v>
      </c>
      <c r="K95" s="9">
        <f t="shared" si="85"/>
        <v>0</v>
      </c>
      <c r="L95" s="9">
        <f t="shared" si="85"/>
        <v>0</v>
      </c>
      <c r="M95" s="9">
        <f t="shared" si="85"/>
        <v>267</v>
      </c>
      <c r="N95" s="9">
        <f t="shared" si="85"/>
        <v>267</v>
      </c>
      <c r="O95" s="9">
        <f t="shared" si="85"/>
        <v>0</v>
      </c>
      <c r="P95" s="9">
        <f t="shared" si="85"/>
        <v>0</v>
      </c>
      <c r="Q95" s="9">
        <f t="shared" si="85"/>
        <v>0</v>
      </c>
      <c r="R95" s="9">
        <f t="shared" si="85"/>
        <v>0</v>
      </c>
      <c r="S95" s="9">
        <f t="shared" si="85"/>
        <v>267</v>
      </c>
      <c r="T95" s="9">
        <f t="shared" si="85"/>
        <v>267</v>
      </c>
      <c r="U95" s="9">
        <f t="shared" si="85"/>
        <v>0</v>
      </c>
      <c r="V95" s="9">
        <f t="shared" si="85"/>
        <v>0</v>
      </c>
      <c r="W95" s="9">
        <f t="shared" ref="U95:Z96" si="86">W96</f>
        <v>0</v>
      </c>
      <c r="X95" s="9">
        <f t="shared" si="86"/>
        <v>0</v>
      </c>
      <c r="Y95" s="9">
        <f t="shared" si="86"/>
        <v>267</v>
      </c>
      <c r="Z95" s="9">
        <f t="shared" si="86"/>
        <v>267</v>
      </c>
    </row>
    <row r="96" spans="1:26" ht="66" hidden="1" x14ac:dyDescent="0.25">
      <c r="A96" s="25" t="s">
        <v>448</v>
      </c>
      <c r="B96" s="26">
        <f t="shared" si="82"/>
        <v>901</v>
      </c>
      <c r="C96" s="26" t="s">
        <v>22</v>
      </c>
      <c r="D96" s="26" t="s">
        <v>29</v>
      </c>
      <c r="E96" s="26" t="s">
        <v>579</v>
      </c>
      <c r="F96" s="26" t="s">
        <v>85</v>
      </c>
      <c r="G96" s="9">
        <f t="shared" si="85"/>
        <v>267</v>
      </c>
      <c r="H96" s="9">
        <f t="shared" si="85"/>
        <v>267</v>
      </c>
      <c r="I96" s="9">
        <f t="shared" si="85"/>
        <v>0</v>
      </c>
      <c r="J96" s="9">
        <f t="shared" si="85"/>
        <v>0</v>
      </c>
      <c r="K96" s="9">
        <f t="shared" si="85"/>
        <v>0</v>
      </c>
      <c r="L96" s="9">
        <f t="shared" si="85"/>
        <v>0</v>
      </c>
      <c r="M96" s="9">
        <f t="shared" si="85"/>
        <v>267</v>
      </c>
      <c r="N96" s="9">
        <f t="shared" si="85"/>
        <v>267</v>
      </c>
      <c r="O96" s="9">
        <f t="shared" si="85"/>
        <v>0</v>
      </c>
      <c r="P96" s="9">
        <f t="shared" si="85"/>
        <v>0</v>
      </c>
      <c r="Q96" s="9">
        <f t="shared" si="85"/>
        <v>0</v>
      </c>
      <c r="R96" s="9">
        <f t="shared" si="85"/>
        <v>0</v>
      </c>
      <c r="S96" s="9">
        <f t="shared" si="85"/>
        <v>267</v>
      </c>
      <c r="T96" s="9">
        <f t="shared" si="85"/>
        <v>267</v>
      </c>
      <c r="U96" s="9">
        <f t="shared" si="86"/>
        <v>0</v>
      </c>
      <c r="V96" s="9">
        <f t="shared" si="86"/>
        <v>0</v>
      </c>
      <c r="W96" s="9">
        <f t="shared" si="86"/>
        <v>0</v>
      </c>
      <c r="X96" s="9">
        <f t="shared" si="86"/>
        <v>0</v>
      </c>
      <c r="Y96" s="9">
        <f t="shared" si="86"/>
        <v>267</v>
      </c>
      <c r="Z96" s="9">
        <f t="shared" si="86"/>
        <v>267</v>
      </c>
    </row>
    <row r="97" spans="1:26" ht="33" hidden="1" x14ac:dyDescent="0.25">
      <c r="A97" s="25" t="s">
        <v>86</v>
      </c>
      <c r="B97" s="26">
        <f t="shared" si="82"/>
        <v>901</v>
      </c>
      <c r="C97" s="26" t="s">
        <v>22</v>
      </c>
      <c r="D97" s="26" t="s">
        <v>29</v>
      </c>
      <c r="E97" s="26" t="s">
        <v>579</v>
      </c>
      <c r="F97" s="26" t="s">
        <v>87</v>
      </c>
      <c r="G97" s="9">
        <v>267</v>
      </c>
      <c r="H97" s="9">
        <v>267</v>
      </c>
      <c r="I97" s="86"/>
      <c r="J97" s="86"/>
      <c r="K97" s="86"/>
      <c r="L97" s="86"/>
      <c r="M97" s="9">
        <f>G97+I97+J97+K97+L97</f>
        <v>267</v>
      </c>
      <c r="N97" s="9">
        <f>H97+L97</f>
        <v>267</v>
      </c>
      <c r="O97" s="87"/>
      <c r="P97" s="87"/>
      <c r="Q97" s="87"/>
      <c r="R97" s="87"/>
      <c r="S97" s="9">
        <f>M97+O97+P97+Q97+R97</f>
        <v>267</v>
      </c>
      <c r="T97" s="9">
        <f>N97+R97</f>
        <v>267</v>
      </c>
      <c r="U97" s="87"/>
      <c r="V97" s="87"/>
      <c r="W97" s="87"/>
      <c r="X97" s="87"/>
      <c r="Y97" s="9">
        <f>S97+U97+V97+W97+X97</f>
        <v>267</v>
      </c>
      <c r="Z97" s="9">
        <f>T97+X97</f>
        <v>267</v>
      </c>
    </row>
    <row r="98" spans="1:26" ht="20.100000000000001" hidden="1" customHeight="1" x14ac:dyDescent="0.25">
      <c r="A98" s="25" t="s">
        <v>580</v>
      </c>
      <c r="B98" s="26">
        <f t="shared" si="82"/>
        <v>901</v>
      </c>
      <c r="C98" s="26" t="s">
        <v>22</v>
      </c>
      <c r="D98" s="26" t="s">
        <v>29</v>
      </c>
      <c r="E98" s="26" t="s">
        <v>588</v>
      </c>
      <c r="F98" s="26"/>
      <c r="G98" s="9">
        <f t="shared" ref="G98:V99" si="87">G99</f>
        <v>6975</v>
      </c>
      <c r="H98" s="9">
        <f t="shared" si="87"/>
        <v>6975</v>
      </c>
      <c r="I98" s="9">
        <f t="shared" si="87"/>
        <v>0</v>
      </c>
      <c r="J98" s="9">
        <f t="shared" si="87"/>
        <v>0</v>
      </c>
      <c r="K98" s="9">
        <f t="shared" si="87"/>
        <v>0</v>
      </c>
      <c r="L98" s="9">
        <f t="shared" si="87"/>
        <v>0</v>
      </c>
      <c r="M98" s="9">
        <f t="shared" si="87"/>
        <v>6975</v>
      </c>
      <c r="N98" s="9">
        <f t="shared" si="87"/>
        <v>6975</v>
      </c>
      <c r="O98" s="9">
        <f t="shared" si="87"/>
        <v>0</v>
      </c>
      <c r="P98" s="9">
        <f t="shared" si="87"/>
        <v>0</v>
      </c>
      <c r="Q98" s="9">
        <f t="shared" si="87"/>
        <v>0</v>
      </c>
      <c r="R98" s="9">
        <f t="shared" si="87"/>
        <v>0</v>
      </c>
      <c r="S98" s="9">
        <f t="shared" si="87"/>
        <v>6975</v>
      </c>
      <c r="T98" s="9">
        <f t="shared" si="87"/>
        <v>6975</v>
      </c>
      <c r="U98" s="9">
        <f t="shared" si="87"/>
        <v>0</v>
      </c>
      <c r="V98" s="9">
        <f t="shared" si="87"/>
        <v>0</v>
      </c>
      <c r="W98" s="9">
        <f t="shared" ref="U98:Z99" si="88">W99</f>
        <v>0</v>
      </c>
      <c r="X98" s="9">
        <f t="shared" si="88"/>
        <v>0</v>
      </c>
      <c r="Y98" s="9">
        <f t="shared" si="88"/>
        <v>6975</v>
      </c>
      <c r="Z98" s="9">
        <f t="shared" si="88"/>
        <v>6975</v>
      </c>
    </row>
    <row r="99" spans="1:26" ht="66" hidden="1" x14ac:dyDescent="0.25">
      <c r="A99" s="25" t="s">
        <v>448</v>
      </c>
      <c r="B99" s="26">
        <f t="shared" si="82"/>
        <v>901</v>
      </c>
      <c r="C99" s="26" t="s">
        <v>22</v>
      </c>
      <c r="D99" s="26" t="s">
        <v>29</v>
      </c>
      <c r="E99" s="26" t="s">
        <v>588</v>
      </c>
      <c r="F99" s="26" t="s">
        <v>581</v>
      </c>
      <c r="G99" s="9">
        <f t="shared" si="87"/>
        <v>6975</v>
      </c>
      <c r="H99" s="9">
        <f t="shared" si="87"/>
        <v>6975</v>
      </c>
      <c r="I99" s="9">
        <f t="shared" si="87"/>
        <v>0</v>
      </c>
      <c r="J99" s="9">
        <f t="shared" si="87"/>
        <v>0</v>
      </c>
      <c r="K99" s="9">
        <f t="shared" si="87"/>
        <v>0</v>
      </c>
      <c r="L99" s="9">
        <f t="shared" si="87"/>
        <v>0</v>
      </c>
      <c r="M99" s="9">
        <f t="shared" si="87"/>
        <v>6975</v>
      </c>
      <c r="N99" s="9">
        <f t="shared" si="87"/>
        <v>6975</v>
      </c>
      <c r="O99" s="9">
        <f t="shared" si="87"/>
        <v>0</v>
      </c>
      <c r="P99" s="9">
        <f t="shared" si="87"/>
        <v>0</v>
      </c>
      <c r="Q99" s="9">
        <f t="shared" si="87"/>
        <v>0</v>
      </c>
      <c r="R99" s="9">
        <f t="shared" si="87"/>
        <v>0</v>
      </c>
      <c r="S99" s="9">
        <f t="shared" si="87"/>
        <v>6975</v>
      </c>
      <c r="T99" s="9">
        <f t="shared" si="87"/>
        <v>6975</v>
      </c>
      <c r="U99" s="9">
        <f t="shared" si="88"/>
        <v>0</v>
      </c>
      <c r="V99" s="9">
        <f t="shared" si="88"/>
        <v>0</v>
      </c>
      <c r="W99" s="9">
        <f t="shared" si="88"/>
        <v>0</v>
      </c>
      <c r="X99" s="9">
        <f t="shared" si="88"/>
        <v>0</v>
      </c>
      <c r="Y99" s="9">
        <f t="shared" si="88"/>
        <v>6975</v>
      </c>
      <c r="Z99" s="9">
        <f t="shared" si="88"/>
        <v>6975</v>
      </c>
    </row>
    <row r="100" spans="1:26" ht="33" hidden="1" x14ac:dyDescent="0.25">
      <c r="A100" s="25" t="s">
        <v>86</v>
      </c>
      <c r="B100" s="26">
        <f t="shared" si="82"/>
        <v>901</v>
      </c>
      <c r="C100" s="26" t="s">
        <v>22</v>
      </c>
      <c r="D100" s="26" t="s">
        <v>29</v>
      </c>
      <c r="E100" s="26" t="s">
        <v>588</v>
      </c>
      <c r="F100" s="26" t="s">
        <v>87</v>
      </c>
      <c r="G100" s="9">
        <v>6975</v>
      </c>
      <c r="H100" s="9">
        <v>6975</v>
      </c>
      <c r="I100" s="86"/>
      <c r="J100" s="86"/>
      <c r="K100" s="86"/>
      <c r="L100" s="86"/>
      <c r="M100" s="9">
        <f>G100+I100+J100+K100+L100</f>
        <v>6975</v>
      </c>
      <c r="N100" s="9">
        <f>H100+L100</f>
        <v>6975</v>
      </c>
      <c r="O100" s="87"/>
      <c r="P100" s="87"/>
      <c r="Q100" s="87"/>
      <c r="R100" s="87"/>
      <c r="S100" s="9">
        <f>M100+O100+P100+Q100+R100</f>
        <v>6975</v>
      </c>
      <c r="T100" s="9">
        <f>N100+R100</f>
        <v>6975</v>
      </c>
      <c r="U100" s="87"/>
      <c r="V100" s="87"/>
      <c r="W100" s="87"/>
      <c r="X100" s="87"/>
      <c r="Y100" s="9">
        <f>S100+U100+V100+W100+X100</f>
        <v>6975</v>
      </c>
      <c r="Z100" s="9">
        <f>T100+X100</f>
        <v>6975</v>
      </c>
    </row>
    <row r="101" spans="1:26" ht="49.5" hidden="1" x14ac:dyDescent="0.25">
      <c r="A101" s="25" t="s">
        <v>582</v>
      </c>
      <c r="B101" s="26">
        <f t="shared" si="82"/>
        <v>901</v>
      </c>
      <c r="C101" s="26" t="s">
        <v>22</v>
      </c>
      <c r="D101" s="26" t="s">
        <v>29</v>
      </c>
      <c r="E101" s="26" t="s">
        <v>587</v>
      </c>
      <c r="F101" s="26"/>
      <c r="G101" s="9">
        <f t="shared" ref="G101:V102" si="89">G102</f>
        <v>36377</v>
      </c>
      <c r="H101" s="9">
        <f t="shared" si="89"/>
        <v>36377</v>
      </c>
      <c r="I101" s="9">
        <f t="shared" si="89"/>
        <v>0</v>
      </c>
      <c r="J101" s="9">
        <f t="shared" si="89"/>
        <v>0</v>
      </c>
      <c r="K101" s="9">
        <f t="shared" si="89"/>
        <v>0</v>
      </c>
      <c r="L101" s="9">
        <f t="shared" si="89"/>
        <v>0</v>
      </c>
      <c r="M101" s="9">
        <f t="shared" si="89"/>
        <v>36377</v>
      </c>
      <c r="N101" s="9">
        <f t="shared" si="89"/>
        <v>36377</v>
      </c>
      <c r="O101" s="9">
        <f t="shared" si="89"/>
        <v>0</v>
      </c>
      <c r="P101" s="9">
        <f t="shared" si="89"/>
        <v>0</v>
      </c>
      <c r="Q101" s="9">
        <f t="shared" si="89"/>
        <v>0</v>
      </c>
      <c r="R101" s="9">
        <f t="shared" si="89"/>
        <v>0</v>
      </c>
      <c r="S101" s="9">
        <f t="shared" si="89"/>
        <v>36377</v>
      </c>
      <c r="T101" s="9">
        <f t="shared" si="89"/>
        <v>36377</v>
      </c>
      <c r="U101" s="9">
        <f t="shared" si="89"/>
        <v>0</v>
      </c>
      <c r="V101" s="9">
        <f t="shared" si="89"/>
        <v>0</v>
      </c>
      <c r="W101" s="9">
        <f t="shared" ref="U101:Z102" si="90">W102</f>
        <v>0</v>
      </c>
      <c r="X101" s="9">
        <f t="shared" si="90"/>
        <v>0</v>
      </c>
      <c r="Y101" s="9">
        <f t="shared" si="90"/>
        <v>36377</v>
      </c>
      <c r="Z101" s="9">
        <f t="shared" si="90"/>
        <v>36377</v>
      </c>
    </row>
    <row r="102" spans="1:26" ht="66" hidden="1" x14ac:dyDescent="0.25">
      <c r="A102" s="25" t="s">
        <v>448</v>
      </c>
      <c r="B102" s="26">
        <f t="shared" si="82"/>
        <v>901</v>
      </c>
      <c r="C102" s="26" t="s">
        <v>22</v>
      </c>
      <c r="D102" s="26" t="s">
        <v>29</v>
      </c>
      <c r="E102" s="26" t="s">
        <v>587</v>
      </c>
      <c r="F102" s="26" t="s">
        <v>85</v>
      </c>
      <c r="G102" s="9">
        <f t="shared" si="89"/>
        <v>36377</v>
      </c>
      <c r="H102" s="9">
        <f t="shared" si="89"/>
        <v>36377</v>
      </c>
      <c r="I102" s="9">
        <f t="shared" si="89"/>
        <v>0</v>
      </c>
      <c r="J102" s="9">
        <f t="shared" si="89"/>
        <v>0</v>
      </c>
      <c r="K102" s="9">
        <f t="shared" si="89"/>
        <v>0</v>
      </c>
      <c r="L102" s="9">
        <f t="shared" si="89"/>
        <v>0</v>
      </c>
      <c r="M102" s="9">
        <f t="shared" si="89"/>
        <v>36377</v>
      </c>
      <c r="N102" s="9">
        <f t="shared" si="89"/>
        <v>36377</v>
      </c>
      <c r="O102" s="9">
        <f t="shared" si="89"/>
        <v>0</v>
      </c>
      <c r="P102" s="9">
        <f t="shared" si="89"/>
        <v>0</v>
      </c>
      <c r="Q102" s="9">
        <f t="shared" si="89"/>
        <v>0</v>
      </c>
      <c r="R102" s="9">
        <f t="shared" si="89"/>
        <v>0</v>
      </c>
      <c r="S102" s="9">
        <f t="shared" si="89"/>
        <v>36377</v>
      </c>
      <c r="T102" s="9">
        <f t="shared" si="89"/>
        <v>36377</v>
      </c>
      <c r="U102" s="9">
        <f t="shared" si="90"/>
        <v>0</v>
      </c>
      <c r="V102" s="9">
        <f t="shared" si="90"/>
        <v>0</v>
      </c>
      <c r="W102" s="9">
        <f t="shared" si="90"/>
        <v>0</v>
      </c>
      <c r="X102" s="9">
        <f t="shared" si="90"/>
        <v>0</v>
      </c>
      <c r="Y102" s="9">
        <f t="shared" si="90"/>
        <v>36377</v>
      </c>
      <c r="Z102" s="9">
        <f t="shared" si="90"/>
        <v>36377</v>
      </c>
    </row>
    <row r="103" spans="1:26" ht="33" hidden="1" x14ac:dyDescent="0.25">
      <c r="A103" s="25" t="s">
        <v>86</v>
      </c>
      <c r="B103" s="26">
        <f t="shared" si="82"/>
        <v>901</v>
      </c>
      <c r="C103" s="26" t="s">
        <v>22</v>
      </c>
      <c r="D103" s="26" t="s">
        <v>29</v>
      </c>
      <c r="E103" s="26" t="s">
        <v>587</v>
      </c>
      <c r="F103" s="26" t="s">
        <v>87</v>
      </c>
      <c r="G103" s="9">
        <v>36377</v>
      </c>
      <c r="H103" s="9">
        <v>36377</v>
      </c>
      <c r="I103" s="86"/>
      <c r="J103" s="86"/>
      <c r="K103" s="86"/>
      <c r="L103" s="86"/>
      <c r="M103" s="9">
        <f>G103+I103+J103+K103+L103</f>
        <v>36377</v>
      </c>
      <c r="N103" s="9">
        <f>H103+L103</f>
        <v>36377</v>
      </c>
      <c r="O103" s="87"/>
      <c r="P103" s="87"/>
      <c r="Q103" s="87"/>
      <c r="R103" s="87"/>
      <c r="S103" s="9">
        <f>M103+O103+P103+Q103+R103</f>
        <v>36377</v>
      </c>
      <c r="T103" s="9">
        <f>N103+R103</f>
        <v>36377</v>
      </c>
      <c r="U103" s="87"/>
      <c r="V103" s="87"/>
      <c r="W103" s="87"/>
      <c r="X103" s="87"/>
      <c r="Y103" s="9">
        <f>S103+U103+V103+W103+X103</f>
        <v>36377</v>
      </c>
      <c r="Z103" s="9">
        <f>T103+X103</f>
        <v>36377</v>
      </c>
    </row>
    <row r="104" spans="1:26" ht="33" hidden="1" x14ac:dyDescent="0.25">
      <c r="A104" s="25" t="s">
        <v>583</v>
      </c>
      <c r="B104" s="26">
        <f>B102</f>
        <v>901</v>
      </c>
      <c r="C104" s="26" t="s">
        <v>22</v>
      </c>
      <c r="D104" s="26" t="s">
        <v>29</v>
      </c>
      <c r="E104" s="26" t="s">
        <v>586</v>
      </c>
      <c r="F104" s="26"/>
      <c r="G104" s="9">
        <f t="shared" ref="G104:V105" si="91">G105</f>
        <v>4717</v>
      </c>
      <c r="H104" s="9">
        <f t="shared" si="91"/>
        <v>4717</v>
      </c>
      <c r="I104" s="9">
        <f t="shared" si="91"/>
        <v>0</v>
      </c>
      <c r="J104" s="9">
        <f t="shared" si="91"/>
        <v>0</v>
      </c>
      <c r="K104" s="9">
        <f t="shared" si="91"/>
        <v>0</v>
      </c>
      <c r="L104" s="9">
        <f t="shared" si="91"/>
        <v>0</v>
      </c>
      <c r="M104" s="9">
        <f t="shared" si="91"/>
        <v>4717</v>
      </c>
      <c r="N104" s="9">
        <f t="shared" si="91"/>
        <v>4717</v>
      </c>
      <c r="O104" s="9">
        <f t="shared" si="91"/>
        <v>0</v>
      </c>
      <c r="P104" s="9">
        <f t="shared" si="91"/>
        <v>0</v>
      </c>
      <c r="Q104" s="9">
        <f t="shared" si="91"/>
        <v>0</v>
      </c>
      <c r="R104" s="9">
        <f t="shared" si="91"/>
        <v>0</v>
      </c>
      <c r="S104" s="9">
        <f t="shared" si="91"/>
        <v>4717</v>
      </c>
      <c r="T104" s="9">
        <f t="shared" si="91"/>
        <v>4717</v>
      </c>
      <c r="U104" s="9">
        <f t="shared" si="91"/>
        <v>0</v>
      </c>
      <c r="V104" s="9">
        <f t="shared" si="91"/>
        <v>0</v>
      </c>
      <c r="W104" s="9">
        <f t="shared" ref="U104:Z105" si="92">W105</f>
        <v>0</v>
      </c>
      <c r="X104" s="9">
        <f t="shared" si="92"/>
        <v>0</v>
      </c>
      <c r="Y104" s="9">
        <f t="shared" si="92"/>
        <v>4717</v>
      </c>
      <c r="Z104" s="9">
        <f t="shared" si="92"/>
        <v>4717</v>
      </c>
    </row>
    <row r="105" spans="1:26" ht="66" hidden="1" x14ac:dyDescent="0.25">
      <c r="A105" s="25" t="s">
        <v>448</v>
      </c>
      <c r="B105" s="26">
        <f>B103</f>
        <v>901</v>
      </c>
      <c r="C105" s="26" t="s">
        <v>22</v>
      </c>
      <c r="D105" s="26" t="s">
        <v>29</v>
      </c>
      <c r="E105" s="26" t="s">
        <v>586</v>
      </c>
      <c r="F105" s="26" t="s">
        <v>85</v>
      </c>
      <c r="G105" s="9">
        <f t="shared" si="91"/>
        <v>4717</v>
      </c>
      <c r="H105" s="9">
        <f t="shared" si="91"/>
        <v>4717</v>
      </c>
      <c r="I105" s="9">
        <f t="shared" si="91"/>
        <v>0</v>
      </c>
      <c r="J105" s="9">
        <f t="shared" si="91"/>
        <v>0</v>
      </c>
      <c r="K105" s="9">
        <f t="shared" si="91"/>
        <v>0</v>
      </c>
      <c r="L105" s="9">
        <f t="shared" si="91"/>
        <v>0</v>
      </c>
      <c r="M105" s="9">
        <f t="shared" si="91"/>
        <v>4717</v>
      </c>
      <c r="N105" s="9">
        <f t="shared" si="91"/>
        <v>4717</v>
      </c>
      <c r="O105" s="9">
        <f t="shared" si="91"/>
        <v>0</v>
      </c>
      <c r="P105" s="9">
        <f t="shared" si="91"/>
        <v>0</v>
      </c>
      <c r="Q105" s="9">
        <f t="shared" si="91"/>
        <v>0</v>
      </c>
      <c r="R105" s="9">
        <f t="shared" si="91"/>
        <v>0</v>
      </c>
      <c r="S105" s="9">
        <f t="shared" si="91"/>
        <v>4717</v>
      </c>
      <c r="T105" s="9">
        <f t="shared" si="91"/>
        <v>4717</v>
      </c>
      <c r="U105" s="9">
        <f t="shared" si="92"/>
        <v>0</v>
      </c>
      <c r="V105" s="9">
        <f t="shared" si="92"/>
        <v>0</v>
      </c>
      <c r="W105" s="9">
        <f t="shared" si="92"/>
        <v>0</v>
      </c>
      <c r="X105" s="9">
        <f t="shared" si="92"/>
        <v>0</v>
      </c>
      <c r="Y105" s="9">
        <f t="shared" si="92"/>
        <v>4717</v>
      </c>
      <c r="Z105" s="9">
        <f t="shared" si="92"/>
        <v>4717</v>
      </c>
    </row>
    <row r="106" spans="1:26" ht="33" hidden="1" x14ac:dyDescent="0.25">
      <c r="A106" s="25" t="s">
        <v>86</v>
      </c>
      <c r="B106" s="26">
        <f t="shared" si="82"/>
        <v>901</v>
      </c>
      <c r="C106" s="26" t="s">
        <v>22</v>
      </c>
      <c r="D106" s="26" t="s">
        <v>29</v>
      </c>
      <c r="E106" s="26" t="s">
        <v>586</v>
      </c>
      <c r="F106" s="26" t="s">
        <v>87</v>
      </c>
      <c r="G106" s="9">
        <v>4717</v>
      </c>
      <c r="H106" s="9">
        <v>4717</v>
      </c>
      <c r="I106" s="86"/>
      <c r="J106" s="86"/>
      <c r="K106" s="86"/>
      <c r="L106" s="86"/>
      <c r="M106" s="9">
        <f>G106+I106+J106+K106+L106</f>
        <v>4717</v>
      </c>
      <c r="N106" s="9">
        <f>H106+L106</f>
        <v>4717</v>
      </c>
      <c r="O106" s="87"/>
      <c r="P106" s="87"/>
      <c r="Q106" s="87"/>
      <c r="R106" s="87"/>
      <c r="S106" s="9">
        <f>M106+O106+P106+Q106+R106</f>
        <v>4717</v>
      </c>
      <c r="T106" s="9">
        <f>N106+R106</f>
        <v>4717</v>
      </c>
      <c r="U106" s="87"/>
      <c r="V106" s="87"/>
      <c r="W106" s="87"/>
      <c r="X106" s="87"/>
      <c r="Y106" s="9">
        <f>S106+U106+V106+W106+X106</f>
        <v>4717</v>
      </c>
      <c r="Z106" s="9">
        <f>T106+X106</f>
        <v>4717</v>
      </c>
    </row>
    <row r="107" spans="1:26" ht="20.100000000000001" hidden="1" customHeight="1" x14ac:dyDescent="0.25">
      <c r="A107" s="25" t="s">
        <v>584</v>
      </c>
      <c r="B107" s="26">
        <f t="shared" si="82"/>
        <v>901</v>
      </c>
      <c r="C107" s="26" t="s">
        <v>22</v>
      </c>
      <c r="D107" s="26" t="s">
        <v>29</v>
      </c>
      <c r="E107" s="26" t="s">
        <v>585</v>
      </c>
      <c r="F107" s="26"/>
      <c r="G107" s="9">
        <f t="shared" ref="G107:V108" si="93">G108</f>
        <v>1846</v>
      </c>
      <c r="H107" s="9">
        <f t="shared" si="93"/>
        <v>1846</v>
      </c>
      <c r="I107" s="9">
        <f t="shared" si="93"/>
        <v>0</v>
      </c>
      <c r="J107" s="9">
        <f t="shared" si="93"/>
        <v>0</v>
      </c>
      <c r="K107" s="9">
        <f t="shared" si="93"/>
        <v>0</v>
      </c>
      <c r="L107" s="9">
        <f t="shared" si="93"/>
        <v>0</v>
      </c>
      <c r="M107" s="9">
        <f t="shared" si="93"/>
        <v>1846</v>
      </c>
      <c r="N107" s="9">
        <f t="shared" si="93"/>
        <v>1846</v>
      </c>
      <c r="O107" s="9">
        <f t="shared" si="93"/>
        <v>0</v>
      </c>
      <c r="P107" s="9">
        <f t="shared" si="93"/>
        <v>0</v>
      </c>
      <c r="Q107" s="9">
        <f t="shared" si="93"/>
        <v>0</v>
      </c>
      <c r="R107" s="9">
        <f t="shared" si="93"/>
        <v>0</v>
      </c>
      <c r="S107" s="9">
        <f t="shared" si="93"/>
        <v>1846</v>
      </c>
      <c r="T107" s="9">
        <f t="shared" si="93"/>
        <v>1846</v>
      </c>
      <c r="U107" s="9">
        <f t="shared" si="93"/>
        <v>0</v>
      </c>
      <c r="V107" s="9">
        <f t="shared" si="93"/>
        <v>0</v>
      </c>
      <c r="W107" s="9">
        <f t="shared" ref="U107:Z108" si="94">W108</f>
        <v>0</v>
      </c>
      <c r="X107" s="9">
        <f t="shared" si="94"/>
        <v>0</v>
      </c>
      <c r="Y107" s="9">
        <f t="shared" si="94"/>
        <v>1846</v>
      </c>
      <c r="Z107" s="9">
        <f t="shared" si="94"/>
        <v>1846</v>
      </c>
    </row>
    <row r="108" spans="1:26" ht="66" hidden="1" x14ac:dyDescent="0.25">
      <c r="A108" s="25" t="s">
        <v>448</v>
      </c>
      <c r="B108" s="26">
        <f t="shared" si="82"/>
        <v>901</v>
      </c>
      <c r="C108" s="26" t="s">
        <v>22</v>
      </c>
      <c r="D108" s="26" t="s">
        <v>29</v>
      </c>
      <c r="E108" s="26" t="s">
        <v>585</v>
      </c>
      <c r="F108" s="26" t="s">
        <v>85</v>
      </c>
      <c r="G108" s="9">
        <f t="shared" si="93"/>
        <v>1846</v>
      </c>
      <c r="H108" s="9">
        <f t="shared" si="93"/>
        <v>1846</v>
      </c>
      <c r="I108" s="9">
        <f t="shared" si="93"/>
        <v>0</v>
      </c>
      <c r="J108" s="9">
        <f t="shared" si="93"/>
        <v>0</v>
      </c>
      <c r="K108" s="9">
        <f t="shared" si="93"/>
        <v>0</v>
      </c>
      <c r="L108" s="9">
        <f t="shared" si="93"/>
        <v>0</v>
      </c>
      <c r="M108" s="9">
        <f t="shared" si="93"/>
        <v>1846</v>
      </c>
      <c r="N108" s="9">
        <f t="shared" si="93"/>
        <v>1846</v>
      </c>
      <c r="O108" s="9">
        <f t="shared" si="93"/>
        <v>0</v>
      </c>
      <c r="P108" s="9">
        <f t="shared" si="93"/>
        <v>0</v>
      </c>
      <c r="Q108" s="9">
        <f t="shared" si="93"/>
        <v>0</v>
      </c>
      <c r="R108" s="9">
        <f t="shared" si="93"/>
        <v>0</v>
      </c>
      <c r="S108" s="9">
        <f t="shared" si="93"/>
        <v>1846</v>
      </c>
      <c r="T108" s="9">
        <f t="shared" si="93"/>
        <v>1846</v>
      </c>
      <c r="U108" s="9">
        <f t="shared" si="94"/>
        <v>0</v>
      </c>
      <c r="V108" s="9">
        <f t="shared" si="94"/>
        <v>0</v>
      </c>
      <c r="W108" s="9">
        <f t="shared" si="94"/>
        <v>0</v>
      </c>
      <c r="X108" s="9">
        <f t="shared" si="94"/>
        <v>0</v>
      </c>
      <c r="Y108" s="9">
        <f t="shared" si="94"/>
        <v>1846</v>
      </c>
      <c r="Z108" s="9">
        <f t="shared" si="94"/>
        <v>1846</v>
      </c>
    </row>
    <row r="109" spans="1:26" ht="33" hidden="1" x14ac:dyDescent="0.25">
      <c r="A109" s="25" t="s">
        <v>86</v>
      </c>
      <c r="B109" s="26">
        <f t="shared" si="82"/>
        <v>901</v>
      </c>
      <c r="C109" s="26" t="s">
        <v>22</v>
      </c>
      <c r="D109" s="26" t="s">
        <v>29</v>
      </c>
      <c r="E109" s="26" t="s">
        <v>585</v>
      </c>
      <c r="F109" s="26" t="s">
        <v>87</v>
      </c>
      <c r="G109" s="9">
        <v>1846</v>
      </c>
      <c r="H109" s="9">
        <v>1846</v>
      </c>
      <c r="I109" s="86"/>
      <c r="J109" s="86"/>
      <c r="K109" s="86"/>
      <c r="L109" s="86"/>
      <c r="M109" s="9">
        <f>G109+I109+J109+K109+L109</f>
        <v>1846</v>
      </c>
      <c r="N109" s="9">
        <f>H109+L109</f>
        <v>1846</v>
      </c>
      <c r="O109" s="87"/>
      <c r="P109" s="87"/>
      <c r="Q109" s="87"/>
      <c r="R109" s="87"/>
      <c r="S109" s="9">
        <f>M109+O109+P109+Q109+R109</f>
        <v>1846</v>
      </c>
      <c r="T109" s="9">
        <f>N109+R109</f>
        <v>1846</v>
      </c>
      <c r="U109" s="87"/>
      <c r="V109" s="87"/>
      <c r="W109" s="87"/>
      <c r="X109" s="87"/>
      <c r="Y109" s="9">
        <f>S109+U109+V109+W109+X109</f>
        <v>1846</v>
      </c>
      <c r="Z109" s="9">
        <f>T109+X109</f>
        <v>1846</v>
      </c>
    </row>
    <row r="110" spans="1:26" ht="33" hidden="1" x14ac:dyDescent="0.25">
      <c r="A110" s="25" t="s">
        <v>736</v>
      </c>
      <c r="B110" s="26">
        <f t="shared" si="82"/>
        <v>901</v>
      </c>
      <c r="C110" s="26" t="s">
        <v>22</v>
      </c>
      <c r="D110" s="26" t="s">
        <v>29</v>
      </c>
      <c r="E110" s="26" t="s">
        <v>735</v>
      </c>
      <c r="F110" s="26"/>
      <c r="G110" s="9"/>
      <c r="H110" s="9"/>
      <c r="I110" s="86"/>
      <c r="J110" s="86"/>
      <c r="K110" s="86"/>
      <c r="L110" s="86"/>
      <c r="M110" s="9"/>
      <c r="N110" s="9"/>
      <c r="O110" s="9">
        <f>O111</f>
        <v>0</v>
      </c>
      <c r="P110" s="9">
        <f t="shared" ref="P110:Z111" si="95">P111</f>
        <v>0</v>
      </c>
      <c r="Q110" s="9">
        <f t="shared" si="95"/>
        <v>0</v>
      </c>
      <c r="R110" s="9">
        <f t="shared" si="95"/>
        <v>25</v>
      </c>
      <c r="S110" s="9">
        <f t="shared" si="95"/>
        <v>25</v>
      </c>
      <c r="T110" s="9">
        <f t="shared" si="95"/>
        <v>25</v>
      </c>
      <c r="U110" s="9">
        <f>U111</f>
        <v>0</v>
      </c>
      <c r="V110" s="9">
        <f t="shared" si="95"/>
        <v>0</v>
      </c>
      <c r="W110" s="9">
        <f t="shared" si="95"/>
        <v>0</v>
      </c>
      <c r="X110" s="9">
        <f t="shared" si="95"/>
        <v>0</v>
      </c>
      <c r="Y110" s="9">
        <f t="shared" si="95"/>
        <v>25</v>
      </c>
      <c r="Z110" s="9">
        <f t="shared" si="95"/>
        <v>25</v>
      </c>
    </row>
    <row r="111" spans="1:26" ht="66" hidden="1" x14ac:dyDescent="0.25">
      <c r="A111" s="25" t="s">
        <v>448</v>
      </c>
      <c r="B111" s="26">
        <f t="shared" si="82"/>
        <v>901</v>
      </c>
      <c r="C111" s="26" t="s">
        <v>22</v>
      </c>
      <c r="D111" s="26" t="s">
        <v>29</v>
      </c>
      <c r="E111" s="26" t="s">
        <v>735</v>
      </c>
      <c r="F111" s="26" t="s">
        <v>85</v>
      </c>
      <c r="G111" s="9"/>
      <c r="H111" s="9"/>
      <c r="I111" s="86"/>
      <c r="J111" s="86"/>
      <c r="K111" s="86"/>
      <c r="L111" s="86"/>
      <c r="M111" s="9"/>
      <c r="N111" s="9"/>
      <c r="O111" s="9">
        <f>O112</f>
        <v>0</v>
      </c>
      <c r="P111" s="9">
        <f t="shared" si="95"/>
        <v>0</v>
      </c>
      <c r="Q111" s="9">
        <f t="shared" si="95"/>
        <v>0</v>
      </c>
      <c r="R111" s="9">
        <f t="shared" si="95"/>
        <v>25</v>
      </c>
      <c r="S111" s="9">
        <f t="shared" si="95"/>
        <v>25</v>
      </c>
      <c r="T111" s="9">
        <f t="shared" si="95"/>
        <v>25</v>
      </c>
      <c r="U111" s="9">
        <f>U112</f>
        <v>0</v>
      </c>
      <c r="V111" s="9">
        <f t="shared" si="95"/>
        <v>0</v>
      </c>
      <c r="W111" s="9">
        <f t="shared" si="95"/>
        <v>0</v>
      </c>
      <c r="X111" s="9">
        <f t="shared" si="95"/>
        <v>0</v>
      </c>
      <c r="Y111" s="9">
        <f t="shared" si="95"/>
        <v>25</v>
      </c>
      <c r="Z111" s="9">
        <f t="shared" si="95"/>
        <v>25</v>
      </c>
    </row>
    <row r="112" spans="1:26" ht="33" hidden="1" x14ac:dyDescent="0.25">
      <c r="A112" s="25" t="s">
        <v>86</v>
      </c>
      <c r="B112" s="26">
        <f t="shared" si="82"/>
        <v>901</v>
      </c>
      <c r="C112" s="26" t="s">
        <v>22</v>
      </c>
      <c r="D112" s="26" t="s">
        <v>29</v>
      </c>
      <c r="E112" s="26" t="s">
        <v>735</v>
      </c>
      <c r="F112" s="26" t="s">
        <v>87</v>
      </c>
      <c r="G112" s="9"/>
      <c r="H112" s="9"/>
      <c r="I112" s="86"/>
      <c r="J112" s="86"/>
      <c r="K112" s="86"/>
      <c r="L112" s="86"/>
      <c r="M112" s="9"/>
      <c r="N112" s="9"/>
      <c r="O112" s="9"/>
      <c r="P112" s="9"/>
      <c r="Q112" s="9"/>
      <c r="R112" s="9">
        <v>25</v>
      </c>
      <c r="S112" s="9">
        <f>M112+O112+P112+Q112+R112</f>
        <v>25</v>
      </c>
      <c r="T112" s="9">
        <f>N112+R112</f>
        <v>25</v>
      </c>
      <c r="U112" s="9"/>
      <c r="V112" s="9"/>
      <c r="W112" s="9"/>
      <c r="X112" s="9"/>
      <c r="Y112" s="9">
        <f>S112+U112+V112+W112+X112</f>
        <v>25</v>
      </c>
      <c r="Z112" s="9">
        <f>T112+X112</f>
        <v>25</v>
      </c>
    </row>
    <row r="113" spans="1:26" ht="33" hidden="1" x14ac:dyDescent="0.25">
      <c r="A113" s="25" t="s">
        <v>398</v>
      </c>
      <c r="B113" s="26">
        <f t="shared" si="82"/>
        <v>901</v>
      </c>
      <c r="C113" s="26" t="s">
        <v>22</v>
      </c>
      <c r="D113" s="26" t="s">
        <v>29</v>
      </c>
      <c r="E113" s="30" t="s">
        <v>753</v>
      </c>
      <c r="F113" s="26"/>
      <c r="G113" s="9"/>
      <c r="H113" s="9"/>
      <c r="I113" s="86"/>
      <c r="J113" s="86"/>
      <c r="K113" s="86"/>
      <c r="L113" s="86"/>
      <c r="M113" s="9"/>
      <c r="N113" s="9"/>
      <c r="O113" s="9"/>
      <c r="P113" s="9"/>
      <c r="Q113" s="9"/>
      <c r="R113" s="9"/>
      <c r="S113" s="9"/>
      <c r="T113" s="9"/>
      <c r="U113" s="9">
        <f>U114</f>
        <v>0</v>
      </c>
      <c r="V113" s="9">
        <f t="shared" ref="V113:Z115" si="96">V114</f>
        <v>0</v>
      </c>
      <c r="W113" s="9">
        <f t="shared" si="96"/>
        <v>0</v>
      </c>
      <c r="X113" s="9">
        <f t="shared" si="96"/>
        <v>7</v>
      </c>
      <c r="Y113" s="9">
        <f t="shared" si="96"/>
        <v>7</v>
      </c>
      <c r="Z113" s="9">
        <f t="shared" si="96"/>
        <v>7</v>
      </c>
    </row>
    <row r="114" spans="1:26" ht="33" hidden="1" x14ac:dyDescent="0.25">
      <c r="A114" s="25" t="s">
        <v>399</v>
      </c>
      <c r="B114" s="26">
        <f t="shared" si="82"/>
        <v>901</v>
      </c>
      <c r="C114" s="26" t="s">
        <v>22</v>
      </c>
      <c r="D114" s="26" t="s">
        <v>29</v>
      </c>
      <c r="E114" s="30" t="s">
        <v>754</v>
      </c>
      <c r="F114" s="26"/>
      <c r="G114" s="9"/>
      <c r="H114" s="9"/>
      <c r="I114" s="86"/>
      <c r="J114" s="86"/>
      <c r="K114" s="86"/>
      <c r="L114" s="86"/>
      <c r="M114" s="9"/>
      <c r="N114" s="9"/>
      <c r="O114" s="9"/>
      <c r="P114" s="9"/>
      <c r="Q114" s="9"/>
      <c r="R114" s="9"/>
      <c r="S114" s="9"/>
      <c r="T114" s="9"/>
      <c r="U114" s="9">
        <f>U115</f>
        <v>0</v>
      </c>
      <c r="V114" s="9">
        <f t="shared" si="96"/>
        <v>0</v>
      </c>
      <c r="W114" s="9">
        <f t="shared" si="96"/>
        <v>0</v>
      </c>
      <c r="X114" s="9">
        <f t="shared" si="96"/>
        <v>7</v>
      </c>
      <c r="Y114" s="9">
        <f t="shared" si="96"/>
        <v>7</v>
      </c>
      <c r="Z114" s="9">
        <f t="shared" si="96"/>
        <v>7</v>
      </c>
    </row>
    <row r="115" spans="1:26" ht="66" hidden="1" x14ac:dyDescent="0.25">
      <c r="A115" s="25" t="s">
        <v>432</v>
      </c>
      <c r="B115" s="26">
        <f t="shared" si="82"/>
        <v>901</v>
      </c>
      <c r="C115" s="26" t="s">
        <v>22</v>
      </c>
      <c r="D115" s="26" t="s">
        <v>29</v>
      </c>
      <c r="E115" s="30" t="s">
        <v>754</v>
      </c>
      <c r="F115" s="26" t="s">
        <v>85</v>
      </c>
      <c r="G115" s="9"/>
      <c r="H115" s="9"/>
      <c r="I115" s="86"/>
      <c r="J115" s="86"/>
      <c r="K115" s="86"/>
      <c r="L115" s="86"/>
      <c r="M115" s="9"/>
      <c r="N115" s="9"/>
      <c r="O115" s="9"/>
      <c r="P115" s="9"/>
      <c r="Q115" s="9"/>
      <c r="R115" s="9"/>
      <c r="S115" s="9"/>
      <c r="T115" s="9"/>
      <c r="U115" s="9">
        <f>U116</f>
        <v>0</v>
      </c>
      <c r="V115" s="9">
        <f t="shared" si="96"/>
        <v>0</v>
      </c>
      <c r="W115" s="9">
        <f t="shared" si="96"/>
        <v>0</v>
      </c>
      <c r="X115" s="9">
        <f t="shared" si="96"/>
        <v>7</v>
      </c>
      <c r="Y115" s="9">
        <f t="shared" si="96"/>
        <v>7</v>
      </c>
      <c r="Z115" s="9">
        <f t="shared" si="96"/>
        <v>7</v>
      </c>
    </row>
    <row r="116" spans="1:26" ht="33" hidden="1" x14ac:dyDescent="0.25">
      <c r="A116" s="89" t="s">
        <v>86</v>
      </c>
      <c r="B116" s="26">
        <f t="shared" si="82"/>
        <v>901</v>
      </c>
      <c r="C116" s="26" t="s">
        <v>22</v>
      </c>
      <c r="D116" s="26" t="s">
        <v>29</v>
      </c>
      <c r="E116" s="30" t="s">
        <v>754</v>
      </c>
      <c r="F116" s="26" t="s">
        <v>87</v>
      </c>
      <c r="G116" s="9"/>
      <c r="H116" s="9"/>
      <c r="I116" s="86"/>
      <c r="J116" s="86"/>
      <c r="K116" s="86"/>
      <c r="L116" s="86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>
        <v>7</v>
      </c>
      <c r="Y116" s="9">
        <f>S116+U116+V116+W116+X116</f>
        <v>7</v>
      </c>
      <c r="Z116" s="9">
        <f>T116+X116</f>
        <v>7</v>
      </c>
    </row>
    <row r="117" spans="1:26" hidden="1" x14ac:dyDescent="0.25">
      <c r="A117" s="25"/>
      <c r="B117" s="26"/>
      <c r="C117" s="30"/>
      <c r="D117" s="30"/>
      <c r="E117" s="30"/>
      <c r="F117" s="31"/>
      <c r="G117" s="9"/>
      <c r="H117" s="10"/>
      <c r="I117" s="86"/>
      <c r="J117" s="86"/>
      <c r="K117" s="86"/>
      <c r="L117" s="86"/>
      <c r="M117" s="86"/>
      <c r="N117" s="86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</row>
    <row r="118" spans="1:26" ht="18.75" hidden="1" x14ac:dyDescent="0.3">
      <c r="A118" s="23" t="s">
        <v>59</v>
      </c>
      <c r="B118" s="24" t="s">
        <v>435</v>
      </c>
      <c r="C118" s="24" t="s">
        <v>22</v>
      </c>
      <c r="D118" s="24" t="s">
        <v>60</v>
      </c>
      <c r="E118" s="24"/>
      <c r="F118" s="24"/>
      <c r="G118" s="13">
        <f t="shared" ref="G118:V123" si="97">G119</f>
        <v>173</v>
      </c>
      <c r="H118" s="13">
        <f t="shared" si="97"/>
        <v>0</v>
      </c>
      <c r="I118" s="13">
        <f t="shared" si="97"/>
        <v>0</v>
      </c>
      <c r="J118" s="13">
        <f t="shared" si="97"/>
        <v>0</v>
      </c>
      <c r="K118" s="13">
        <f t="shared" si="97"/>
        <v>0</v>
      </c>
      <c r="L118" s="13">
        <f t="shared" si="97"/>
        <v>0</v>
      </c>
      <c r="M118" s="13">
        <f t="shared" si="97"/>
        <v>173</v>
      </c>
      <c r="N118" s="13">
        <f t="shared" si="97"/>
        <v>0</v>
      </c>
      <c r="O118" s="13">
        <f>O119+O129</f>
        <v>0</v>
      </c>
      <c r="P118" s="13">
        <f t="shared" ref="P118:T118" si="98">P119+P129</f>
        <v>340</v>
      </c>
      <c r="Q118" s="13">
        <f t="shared" si="98"/>
        <v>0</v>
      </c>
      <c r="R118" s="13">
        <f t="shared" si="98"/>
        <v>0</v>
      </c>
      <c r="S118" s="13">
        <f t="shared" si="98"/>
        <v>513</v>
      </c>
      <c r="T118" s="13">
        <f t="shared" si="98"/>
        <v>0</v>
      </c>
      <c r="U118" s="13">
        <f>U119+U129</f>
        <v>0</v>
      </c>
      <c r="V118" s="13">
        <f t="shared" ref="V118:Z118" si="99">V119+V129</f>
        <v>0</v>
      </c>
      <c r="W118" s="13">
        <f t="shared" si="99"/>
        <v>0</v>
      </c>
      <c r="X118" s="13">
        <f t="shared" si="99"/>
        <v>0</v>
      </c>
      <c r="Y118" s="13">
        <f t="shared" si="99"/>
        <v>513</v>
      </c>
      <c r="Z118" s="13">
        <f t="shared" si="99"/>
        <v>0</v>
      </c>
    </row>
    <row r="119" spans="1:26" ht="49.5" hidden="1" x14ac:dyDescent="0.25">
      <c r="A119" s="28" t="s">
        <v>427</v>
      </c>
      <c r="B119" s="26">
        <v>901</v>
      </c>
      <c r="C119" s="26" t="s">
        <v>22</v>
      </c>
      <c r="D119" s="26" t="s">
        <v>60</v>
      </c>
      <c r="E119" s="26" t="s">
        <v>74</v>
      </c>
      <c r="F119" s="26"/>
      <c r="G119" s="11">
        <f t="shared" si="97"/>
        <v>173</v>
      </c>
      <c r="H119" s="11">
        <f t="shared" si="97"/>
        <v>0</v>
      </c>
      <c r="I119" s="11">
        <f t="shared" si="97"/>
        <v>0</v>
      </c>
      <c r="J119" s="11">
        <f t="shared" si="97"/>
        <v>0</v>
      </c>
      <c r="K119" s="11">
        <f t="shared" si="97"/>
        <v>0</v>
      </c>
      <c r="L119" s="11">
        <f t="shared" si="97"/>
        <v>0</v>
      </c>
      <c r="M119" s="11">
        <f t="shared" si="97"/>
        <v>173</v>
      </c>
      <c r="N119" s="11">
        <f t="shared" si="97"/>
        <v>0</v>
      </c>
      <c r="O119" s="11">
        <f t="shared" si="97"/>
        <v>0</v>
      </c>
      <c r="P119" s="11">
        <f t="shared" si="97"/>
        <v>0</v>
      </c>
      <c r="Q119" s="11">
        <f t="shared" si="97"/>
        <v>0</v>
      </c>
      <c r="R119" s="11">
        <f t="shared" si="97"/>
        <v>0</v>
      </c>
      <c r="S119" s="11">
        <f t="shared" si="97"/>
        <v>173</v>
      </c>
      <c r="T119" s="11">
        <f t="shared" si="97"/>
        <v>0</v>
      </c>
      <c r="U119" s="11">
        <f t="shared" si="97"/>
        <v>0</v>
      </c>
      <c r="V119" s="11">
        <f t="shared" si="97"/>
        <v>0</v>
      </c>
      <c r="W119" s="11">
        <f t="shared" ref="U119:Z123" si="100">W120</f>
        <v>0</v>
      </c>
      <c r="X119" s="11">
        <f t="shared" si="100"/>
        <v>0</v>
      </c>
      <c r="Y119" s="11">
        <f t="shared" si="100"/>
        <v>173</v>
      </c>
      <c r="Z119" s="11">
        <f t="shared" si="100"/>
        <v>0</v>
      </c>
    </row>
    <row r="120" spans="1:26" ht="33" hidden="1" x14ac:dyDescent="0.25">
      <c r="A120" s="25" t="s">
        <v>446</v>
      </c>
      <c r="B120" s="26">
        <v>901</v>
      </c>
      <c r="C120" s="26" t="s">
        <v>22</v>
      </c>
      <c r="D120" s="26" t="s">
        <v>60</v>
      </c>
      <c r="E120" s="26" t="s">
        <v>438</v>
      </c>
      <c r="F120" s="26"/>
      <c r="G120" s="11">
        <f t="shared" ref="G120" si="101">G121+G125</f>
        <v>173</v>
      </c>
      <c r="H120" s="11">
        <f t="shared" ref="H120:N120" si="102">H121+H125</f>
        <v>0</v>
      </c>
      <c r="I120" s="11">
        <f t="shared" si="102"/>
        <v>0</v>
      </c>
      <c r="J120" s="11">
        <f t="shared" si="102"/>
        <v>0</v>
      </c>
      <c r="K120" s="11">
        <f t="shared" si="102"/>
        <v>0</v>
      </c>
      <c r="L120" s="11">
        <f t="shared" si="102"/>
        <v>0</v>
      </c>
      <c r="M120" s="11">
        <f t="shared" si="102"/>
        <v>173</v>
      </c>
      <c r="N120" s="11">
        <f t="shared" si="102"/>
        <v>0</v>
      </c>
      <c r="O120" s="11">
        <f t="shared" ref="O120:T120" si="103">O121+O125</f>
        <v>0</v>
      </c>
      <c r="P120" s="11">
        <f t="shared" si="103"/>
        <v>0</v>
      </c>
      <c r="Q120" s="11">
        <f t="shared" si="103"/>
        <v>0</v>
      </c>
      <c r="R120" s="11">
        <f t="shared" si="103"/>
        <v>0</v>
      </c>
      <c r="S120" s="11">
        <f t="shared" si="103"/>
        <v>173</v>
      </c>
      <c r="T120" s="11">
        <f t="shared" si="103"/>
        <v>0</v>
      </c>
      <c r="U120" s="11">
        <f t="shared" ref="U120:Z120" si="104">U121+U125</f>
        <v>0</v>
      </c>
      <c r="V120" s="11">
        <f t="shared" si="104"/>
        <v>0</v>
      </c>
      <c r="W120" s="11">
        <f t="shared" si="104"/>
        <v>0</v>
      </c>
      <c r="X120" s="11">
        <f t="shared" si="104"/>
        <v>0</v>
      </c>
      <c r="Y120" s="11">
        <f t="shared" si="104"/>
        <v>173</v>
      </c>
      <c r="Z120" s="11">
        <f t="shared" si="104"/>
        <v>0</v>
      </c>
    </row>
    <row r="121" spans="1:26" ht="20.100000000000001" hidden="1" customHeight="1" x14ac:dyDescent="0.25">
      <c r="A121" s="25" t="s">
        <v>15</v>
      </c>
      <c r="B121" s="26">
        <v>901</v>
      </c>
      <c r="C121" s="26" t="s">
        <v>22</v>
      </c>
      <c r="D121" s="26" t="s">
        <v>60</v>
      </c>
      <c r="E121" s="26" t="s">
        <v>436</v>
      </c>
      <c r="F121" s="26"/>
      <c r="G121" s="9">
        <f t="shared" si="97"/>
        <v>173</v>
      </c>
      <c r="H121" s="9">
        <f t="shared" si="97"/>
        <v>0</v>
      </c>
      <c r="I121" s="9">
        <f t="shared" si="97"/>
        <v>0</v>
      </c>
      <c r="J121" s="9">
        <f t="shared" si="97"/>
        <v>0</v>
      </c>
      <c r="K121" s="9">
        <f t="shared" si="97"/>
        <v>0</v>
      </c>
      <c r="L121" s="9">
        <f t="shared" si="97"/>
        <v>0</v>
      </c>
      <c r="M121" s="9">
        <f t="shared" si="97"/>
        <v>173</v>
      </c>
      <c r="N121" s="9">
        <f t="shared" si="97"/>
        <v>0</v>
      </c>
      <c r="O121" s="9">
        <f t="shared" si="97"/>
        <v>0</v>
      </c>
      <c r="P121" s="9">
        <f t="shared" si="97"/>
        <v>0</v>
      </c>
      <c r="Q121" s="9">
        <f t="shared" si="97"/>
        <v>0</v>
      </c>
      <c r="R121" s="9">
        <f t="shared" si="97"/>
        <v>0</v>
      </c>
      <c r="S121" s="9">
        <f t="shared" si="97"/>
        <v>173</v>
      </c>
      <c r="T121" s="9">
        <f t="shared" si="97"/>
        <v>0</v>
      </c>
      <c r="U121" s="9">
        <f t="shared" si="100"/>
        <v>0</v>
      </c>
      <c r="V121" s="9">
        <f t="shared" si="100"/>
        <v>0</v>
      </c>
      <c r="W121" s="9">
        <f t="shared" si="100"/>
        <v>0</v>
      </c>
      <c r="X121" s="9">
        <f t="shared" si="100"/>
        <v>0</v>
      </c>
      <c r="Y121" s="9">
        <f t="shared" si="100"/>
        <v>173</v>
      </c>
      <c r="Z121" s="9">
        <f t="shared" si="100"/>
        <v>0</v>
      </c>
    </row>
    <row r="122" spans="1:26" ht="33" hidden="1" x14ac:dyDescent="0.25">
      <c r="A122" s="25" t="s">
        <v>94</v>
      </c>
      <c r="B122" s="26">
        <v>901</v>
      </c>
      <c r="C122" s="26" t="s">
        <v>22</v>
      </c>
      <c r="D122" s="26" t="s">
        <v>60</v>
      </c>
      <c r="E122" s="26" t="s">
        <v>437</v>
      </c>
      <c r="F122" s="26"/>
      <c r="G122" s="11">
        <f t="shared" si="97"/>
        <v>173</v>
      </c>
      <c r="H122" s="11">
        <f t="shared" si="97"/>
        <v>0</v>
      </c>
      <c r="I122" s="11">
        <f t="shared" si="97"/>
        <v>0</v>
      </c>
      <c r="J122" s="11">
        <f t="shared" si="97"/>
        <v>0</v>
      </c>
      <c r="K122" s="11">
        <f t="shared" si="97"/>
        <v>0</v>
      </c>
      <c r="L122" s="11">
        <f t="shared" si="97"/>
        <v>0</v>
      </c>
      <c r="M122" s="11">
        <f t="shared" si="97"/>
        <v>173</v>
      </c>
      <c r="N122" s="11">
        <f t="shared" si="97"/>
        <v>0</v>
      </c>
      <c r="O122" s="11">
        <f t="shared" si="97"/>
        <v>0</v>
      </c>
      <c r="P122" s="11">
        <f t="shared" si="97"/>
        <v>0</v>
      </c>
      <c r="Q122" s="11">
        <f t="shared" si="97"/>
        <v>0</v>
      </c>
      <c r="R122" s="11">
        <f t="shared" si="97"/>
        <v>0</v>
      </c>
      <c r="S122" s="11">
        <f t="shared" si="97"/>
        <v>173</v>
      </c>
      <c r="T122" s="11">
        <f t="shared" si="97"/>
        <v>0</v>
      </c>
      <c r="U122" s="11">
        <f t="shared" si="100"/>
        <v>0</v>
      </c>
      <c r="V122" s="11">
        <f t="shared" si="100"/>
        <v>0</v>
      </c>
      <c r="W122" s="11">
        <f t="shared" si="100"/>
        <v>0</v>
      </c>
      <c r="X122" s="11">
        <f t="shared" si="100"/>
        <v>0</v>
      </c>
      <c r="Y122" s="11">
        <f t="shared" si="100"/>
        <v>173</v>
      </c>
      <c r="Z122" s="11">
        <f t="shared" si="100"/>
        <v>0</v>
      </c>
    </row>
    <row r="123" spans="1:26" ht="66" hidden="1" x14ac:dyDescent="0.25">
      <c r="A123" s="25" t="s">
        <v>448</v>
      </c>
      <c r="B123" s="26">
        <v>901</v>
      </c>
      <c r="C123" s="26" t="s">
        <v>22</v>
      </c>
      <c r="D123" s="26" t="s">
        <v>60</v>
      </c>
      <c r="E123" s="26" t="s">
        <v>437</v>
      </c>
      <c r="F123" s="26" t="s">
        <v>85</v>
      </c>
      <c r="G123" s="9">
        <f t="shared" si="97"/>
        <v>173</v>
      </c>
      <c r="H123" s="9">
        <f t="shared" si="97"/>
        <v>0</v>
      </c>
      <c r="I123" s="9">
        <f t="shared" si="97"/>
        <v>0</v>
      </c>
      <c r="J123" s="9">
        <f t="shared" si="97"/>
        <v>0</v>
      </c>
      <c r="K123" s="9">
        <f t="shared" si="97"/>
        <v>0</v>
      </c>
      <c r="L123" s="9">
        <f t="shared" si="97"/>
        <v>0</v>
      </c>
      <c r="M123" s="9">
        <f t="shared" si="97"/>
        <v>173</v>
      </c>
      <c r="N123" s="9">
        <f t="shared" si="97"/>
        <v>0</v>
      </c>
      <c r="O123" s="9">
        <f t="shared" si="97"/>
        <v>0</v>
      </c>
      <c r="P123" s="9">
        <f t="shared" si="97"/>
        <v>0</v>
      </c>
      <c r="Q123" s="9">
        <f t="shared" si="97"/>
        <v>0</v>
      </c>
      <c r="R123" s="9">
        <f t="shared" si="97"/>
        <v>0</v>
      </c>
      <c r="S123" s="9">
        <f t="shared" si="97"/>
        <v>173</v>
      </c>
      <c r="T123" s="9">
        <f t="shared" si="97"/>
        <v>0</v>
      </c>
      <c r="U123" s="9">
        <f t="shared" si="100"/>
        <v>0</v>
      </c>
      <c r="V123" s="9">
        <f t="shared" si="100"/>
        <v>0</v>
      </c>
      <c r="W123" s="9">
        <f t="shared" si="100"/>
        <v>0</v>
      </c>
      <c r="X123" s="9">
        <f t="shared" si="100"/>
        <v>0</v>
      </c>
      <c r="Y123" s="9">
        <f t="shared" si="100"/>
        <v>173</v>
      </c>
      <c r="Z123" s="9">
        <f t="shared" si="100"/>
        <v>0</v>
      </c>
    </row>
    <row r="124" spans="1:26" ht="33" hidden="1" x14ac:dyDescent="0.25">
      <c r="A124" s="25" t="s">
        <v>86</v>
      </c>
      <c r="B124" s="26">
        <v>901</v>
      </c>
      <c r="C124" s="26" t="s">
        <v>22</v>
      </c>
      <c r="D124" s="26" t="s">
        <v>60</v>
      </c>
      <c r="E124" s="26" t="s">
        <v>437</v>
      </c>
      <c r="F124" s="26" t="s">
        <v>87</v>
      </c>
      <c r="G124" s="9">
        <v>173</v>
      </c>
      <c r="H124" s="10"/>
      <c r="I124" s="86"/>
      <c r="J124" s="86"/>
      <c r="K124" s="86"/>
      <c r="L124" s="86"/>
      <c r="M124" s="9">
        <f>G124+I124+J124+K124+L124</f>
        <v>173</v>
      </c>
      <c r="N124" s="9">
        <f>H124+L124</f>
        <v>0</v>
      </c>
      <c r="O124" s="87"/>
      <c r="P124" s="87"/>
      <c r="Q124" s="87"/>
      <c r="R124" s="87"/>
      <c r="S124" s="9">
        <f>M124+O124+P124+Q124+R124</f>
        <v>173</v>
      </c>
      <c r="T124" s="9">
        <f>N124+R124</f>
        <v>0</v>
      </c>
      <c r="U124" s="87"/>
      <c r="V124" s="87"/>
      <c r="W124" s="87"/>
      <c r="X124" s="87"/>
      <c r="Y124" s="9">
        <f>S124+U124+V124+W124+X124</f>
        <v>173</v>
      </c>
      <c r="Z124" s="9">
        <f>T124+X124</f>
        <v>0</v>
      </c>
    </row>
    <row r="125" spans="1:26" ht="20.100000000000001" hidden="1" customHeight="1" x14ac:dyDescent="0.25">
      <c r="A125" s="25" t="s">
        <v>572</v>
      </c>
      <c r="B125" s="26" t="s">
        <v>435</v>
      </c>
      <c r="C125" s="26" t="s">
        <v>22</v>
      </c>
      <c r="D125" s="26" t="s">
        <v>60</v>
      </c>
      <c r="E125" s="26" t="s">
        <v>701</v>
      </c>
      <c r="F125" s="26"/>
      <c r="G125" s="9">
        <f t="shared" ref="G125:H127" si="105">G126</f>
        <v>0</v>
      </c>
      <c r="H125" s="9">
        <f t="shared" si="105"/>
        <v>0</v>
      </c>
      <c r="I125" s="86"/>
      <c r="J125" s="86"/>
      <c r="K125" s="86"/>
      <c r="L125" s="86"/>
      <c r="M125" s="86"/>
      <c r="N125" s="86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</row>
    <row r="126" spans="1:26" ht="20.100000000000001" hidden="1" customHeight="1" x14ac:dyDescent="0.25">
      <c r="A126" s="25" t="s">
        <v>584</v>
      </c>
      <c r="B126" s="26">
        <f>B123</f>
        <v>901</v>
      </c>
      <c r="C126" s="26" t="s">
        <v>22</v>
      </c>
      <c r="D126" s="26" t="s">
        <v>60</v>
      </c>
      <c r="E126" s="26" t="s">
        <v>700</v>
      </c>
      <c r="F126" s="26"/>
      <c r="G126" s="9">
        <f t="shared" ref="G126" si="106">G127</f>
        <v>0</v>
      </c>
      <c r="H126" s="9">
        <f t="shared" si="105"/>
        <v>0</v>
      </c>
      <c r="I126" s="86"/>
      <c r="J126" s="86"/>
      <c r="K126" s="86"/>
      <c r="L126" s="86"/>
      <c r="M126" s="86"/>
      <c r="N126" s="86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</row>
    <row r="127" spans="1:26" ht="66" hidden="1" x14ac:dyDescent="0.25">
      <c r="A127" s="25" t="s">
        <v>448</v>
      </c>
      <c r="B127" s="26">
        <f>B124</f>
        <v>901</v>
      </c>
      <c r="C127" s="26" t="s">
        <v>22</v>
      </c>
      <c r="D127" s="26" t="s">
        <v>60</v>
      </c>
      <c r="E127" s="26" t="s">
        <v>700</v>
      </c>
      <c r="F127" s="26" t="s">
        <v>85</v>
      </c>
      <c r="G127" s="9">
        <f t="shared" si="105"/>
        <v>0</v>
      </c>
      <c r="H127" s="9">
        <f t="shared" si="105"/>
        <v>0</v>
      </c>
      <c r="I127" s="86"/>
      <c r="J127" s="86"/>
      <c r="K127" s="86"/>
      <c r="L127" s="86"/>
      <c r="M127" s="86"/>
      <c r="N127" s="86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</row>
    <row r="128" spans="1:26" ht="33" hidden="1" x14ac:dyDescent="0.25">
      <c r="A128" s="25" t="s">
        <v>86</v>
      </c>
      <c r="B128" s="26">
        <f>B126</f>
        <v>901</v>
      </c>
      <c r="C128" s="26" t="s">
        <v>22</v>
      </c>
      <c r="D128" s="26" t="s">
        <v>60</v>
      </c>
      <c r="E128" s="26" t="s">
        <v>700</v>
      </c>
      <c r="F128" s="26" t="s">
        <v>87</v>
      </c>
      <c r="G128" s="9"/>
      <c r="H128" s="9"/>
      <c r="I128" s="86"/>
      <c r="J128" s="86"/>
      <c r="K128" s="86"/>
      <c r="L128" s="86"/>
      <c r="M128" s="86"/>
      <c r="N128" s="86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</row>
    <row r="129" spans="1:26" hidden="1" x14ac:dyDescent="0.25">
      <c r="A129" s="25" t="s">
        <v>62</v>
      </c>
      <c r="B129" s="26">
        <v>901</v>
      </c>
      <c r="C129" s="30" t="s">
        <v>22</v>
      </c>
      <c r="D129" s="30" t="s">
        <v>60</v>
      </c>
      <c r="E129" s="30" t="s">
        <v>63</v>
      </c>
      <c r="F129" s="26"/>
      <c r="G129" s="9"/>
      <c r="H129" s="9"/>
      <c r="I129" s="86"/>
      <c r="J129" s="86"/>
      <c r="K129" s="86"/>
      <c r="L129" s="86"/>
      <c r="M129" s="86"/>
      <c r="N129" s="86"/>
      <c r="O129" s="87">
        <f>O130</f>
        <v>0</v>
      </c>
      <c r="P129" s="9">
        <f t="shared" ref="P129:Z132" si="107">P130</f>
        <v>340</v>
      </c>
      <c r="Q129" s="9">
        <f t="shared" si="107"/>
        <v>0</v>
      </c>
      <c r="R129" s="9">
        <f t="shared" si="107"/>
        <v>0</v>
      </c>
      <c r="S129" s="9">
        <f t="shared" si="107"/>
        <v>340</v>
      </c>
      <c r="T129" s="9">
        <f t="shared" si="107"/>
        <v>0</v>
      </c>
      <c r="U129" s="87">
        <f>U130</f>
        <v>0</v>
      </c>
      <c r="V129" s="9">
        <f t="shared" si="107"/>
        <v>0</v>
      </c>
      <c r="W129" s="9">
        <f t="shared" si="107"/>
        <v>0</v>
      </c>
      <c r="X129" s="9">
        <f t="shared" si="107"/>
        <v>0</v>
      </c>
      <c r="Y129" s="9">
        <f t="shared" si="107"/>
        <v>340</v>
      </c>
      <c r="Z129" s="9">
        <f t="shared" si="107"/>
        <v>0</v>
      </c>
    </row>
    <row r="130" spans="1:26" hidden="1" x14ac:dyDescent="0.25">
      <c r="A130" s="25" t="s">
        <v>15</v>
      </c>
      <c r="B130" s="26">
        <v>901</v>
      </c>
      <c r="C130" s="30" t="s">
        <v>22</v>
      </c>
      <c r="D130" s="30" t="s">
        <v>60</v>
      </c>
      <c r="E130" s="30" t="s">
        <v>64</v>
      </c>
      <c r="F130" s="26"/>
      <c r="G130" s="9"/>
      <c r="H130" s="9"/>
      <c r="I130" s="86"/>
      <c r="J130" s="86"/>
      <c r="K130" s="86"/>
      <c r="L130" s="86"/>
      <c r="M130" s="86"/>
      <c r="N130" s="86"/>
      <c r="O130" s="87">
        <f>O131</f>
        <v>0</v>
      </c>
      <c r="P130" s="9">
        <f t="shared" si="107"/>
        <v>340</v>
      </c>
      <c r="Q130" s="9">
        <f t="shared" si="107"/>
        <v>0</v>
      </c>
      <c r="R130" s="9">
        <f t="shared" si="107"/>
        <v>0</v>
      </c>
      <c r="S130" s="9">
        <f t="shared" si="107"/>
        <v>340</v>
      </c>
      <c r="T130" s="9">
        <f t="shared" si="107"/>
        <v>0</v>
      </c>
      <c r="U130" s="87">
        <f>U131</f>
        <v>0</v>
      </c>
      <c r="V130" s="9">
        <f t="shared" si="107"/>
        <v>0</v>
      </c>
      <c r="W130" s="9">
        <f t="shared" si="107"/>
        <v>0</v>
      </c>
      <c r="X130" s="9">
        <f t="shared" si="107"/>
        <v>0</v>
      </c>
      <c r="Y130" s="9">
        <f t="shared" si="107"/>
        <v>340</v>
      </c>
      <c r="Z130" s="9">
        <f t="shared" si="107"/>
        <v>0</v>
      </c>
    </row>
    <row r="131" spans="1:26" hidden="1" x14ac:dyDescent="0.25">
      <c r="A131" s="25" t="s">
        <v>61</v>
      </c>
      <c r="B131" s="26">
        <v>901</v>
      </c>
      <c r="C131" s="30" t="s">
        <v>22</v>
      </c>
      <c r="D131" s="30" t="s">
        <v>60</v>
      </c>
      <c r="E131" s="30" t="s">
        <v>65</v>
      </c>
      <c r="F131" s="26"/>
      <c r="G131" s="9"/>
      <c r="H131" s="9"/>
      <c r="I131" s="86"/>
      <c r="J131" s="86"/>
      <c r="K131" s="86"/>
      <c r="L131" s="86"/>
      <c r="M131" s="86"/>
      <c r="N131" s="86"/>
      <c r="O131" s="87">
        <f>O132</f>
        <v>0</v>
      </c>
      <c r="P131" s="9">
        <f t="shared" si="107"/>
        <v>340</v>
      </c>
      <c r="Q131" s="9">
        <f t="shared" si="107"/>
        <v>0</v>
      </c>
      <c r="R131" s="9">
        <f t="shared" si="107"/>
        <v>0</v>
      </c>
      <c r="S131" s="9">
        <f t="shared" si="107"/>
        <v>340</v>
      </c>
      <c r="T131" s="9">
        <f t="shared" si="107"/>
        <v>0</v>
      </c>
      <c r="U131" s="87">
        <f>U132</f>
        <v>0</v>
      </c>
      <c r="V131" s="9">
        <f t="shared" si="107"/>
        <v>0</v>
      </c>
      <c r="W131" s="9">
        <f t="shared" si="107"/>
        <v>0</v>
      </c>
      <c r="X131" s="9">
        <f t="shared" si="107"/>
        <v>0</v>
      </c>
      <c r="Y131" s="9">
        <f t="shared" si="107"/>
        <v>340</v>
      </c>
      <c r="Z131" s="9">
        <f t="shared" si="107"/>
        <v>0</v>
      </c>
    </row>
    <row r="132" spans="1:26" hidden="1" x14ac:dyDescent="0.25">
      <c r="A132" s="25" t="s">
        <v>66</v>
      </c>
      <c r="B132" s="26">
        <v>901</v>
      </c>
      <c r="C132" s="30" t="s">
        <v>22</v>
      </c>
      <c r="D132" s="30" t="s">
        <v>60</v>
      </c>
      <c r="E132" s="30" t="s">
        <v>65</v>
      </c>
      <c r="F132" s="26" t="s">
        <v>67</v>
      </c>
      <c r="G132" s="9"/>
      <c r="H132" s="9"/>
      <c r="I132" s="86"/>
      <c r="J132" s="86"/>
      <c r="K132" s="86"/>
      <c r="L132" s="86"/>
      <c r="M132" s="86"/>
      <c r="N132" s="86"/>
      <c r="O132" s="87">
        <f>O133</f>
        <v>0</v>
      </c>
      <c r="P132" s="9">
        <f t="shared" si="107"/>
        <v>340</v>
      </c>
      <c r="Q132" s="9">
        <f t="shared" si="107"/>
        <v>0</v>
      </c>
      <c r="R132" s="9">
        <f t="shared" si="107"/>
        <v>0</v>
      </c>
      <c r="S132" s="9">
        <f t="shared" si="107"/>
        <v>340</v>
      </c>
      <c r="T132" s="9">
        <f t="shared" si="107"/>
        <v>0</v>
      </c>
      <c r="U132" s="87">
        <f>U133</f>
        <v>0</v>
      </c>
      <c r="V132" s="9">
        <f t="shared" si="107"/>
        <v>0</v>
      </c>
      <c r="W132" s="9">
        <f t="shared" si="107"/>
        <v>0</v>
      </c>
      <c r="X132" s="9">
        <f t="shared" si="107"/>
        <v>0</v>
      </c>
      <c r="Y132" s="9">
        <f t="shared" si="107"/>
        <v>340</v>
      </c>
      <c r="Z132" s="9">
        <f t="shared" si="107"/>
        <v>0</v>
      </c>
    </row>
    <row r="133" spans="1:26" hidden="1" x14ac:dyDescent="0.25">
      <c r="A133" s="25" t="s">
        <v>155</v>
      </c>
      <c r="B133" s="26">
        <v>901</v>
      </c>
      <c r="C133" s="30" t="s">
        <v>22</v>
      </c>
      <c r="D133" s="30" t="s">
        <v>60</v>
      </c>
      <c r="E133" s="30" t="s">
        <v>65</v>
      </c>
      <c r="F133" s="26" t="s">
        <v>616</v>
      </c>
      <c r="G133" s="9"/>
      <c r="H133" s="9"/>
      <c r="I133" s="86"/>
      <c r="J133" s="86"/>
      <c r="K133" s="86"/>
      <c r="L133" s="86"/>
      <c r="M133" s="86"/>
      <c r="N133" s="86"/>
      <c r="O133" s="87"/>
      <c r="P133" s="9">
        <v>340</v>
      </c>
      <c r="Q133" s="9"/>
      <c r="R133" s="9"/>
      <c r="S133" s="9">
        <f>M133+O133+P133+Q133+R133</f>
        <v>340</v>
      </c>
      <c r="T133" s="9">
        <f>N133+R133</f>
        <v>0</v>
      </c>
      <c r="U133" s="87"/>
      <c r="V133" s="9"/>
      <c r="W133" s="9"/>
      <c r="X133" s="9"/>
      <c r="Y133" s="9">
        <f>S133+U133+V133+W133+X133</f>
        <v>340</v>
      </c>
      <c r="Z133" s="9">
        <f>T133+X133</f>
        <v>0</v>
      </c>
    </row>
    <row r="134" spans="1:26" hidden="1" x14ac:dyDescent="0.25">
      <c r="A134" s="25"/>
      <c r="B134" s="26"/>
      <c r="C134" s="26"/>
      <c r="D134" s="26"/>
      <c r="E134" s="26"/>
      <c r="F134" s="26"/>
      <c r="G134" s="9"/>
      <c r="H134" s="10"/>
      <c r="I134" s="86"/>
      <c r="J134" s="86"/>
      <c r="K134" s="86"/>
      <c r="L134" s="86"/>
      <c r="M134" s="86"/>
      <c r="N134" s="86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</row>
    <row r="135" spans="1:26" ht="40.5" hidden="1" x14ac:dyDescent="0.3">
      <c r="A135" s="32" t="s">
        <v>490</v>
      </c>
      <c r="B135" s="21" t="s">
        <v>151</v>
      </c>
      <c r="C135" s="21"/>
      <c r="D135" s="21"/>
      <c r="E135" s="21"/>
      <c r="F135" s="21"/>
      <c r="G135" s="6">
        <f>G137+G155+G169+G148</f>
        <v>629638</v>
      </c>
      <c r="H135" s="6">
        <f t="shared" ref="H135:N135" si="108">H137+H155+H169+H148</f>
        <v>112913</v>
      </c>
      <c r="I135" s="6">
        <f t="shared" si="108"/>
        <v>-260</v>
      </c>
      <c r="J135" s="6">
        <f t="shared" si="108"/>
        <v>0</v>
      </c>
      <c r="K135" s="6">
        <f t="shared" si="108"/>
        <v>0</v>
      </c>
      <c r="L135" s="6">
        <f t="shared" si="108"/>
        <v>0</v>
      </c>
      <c r="M135" s="6">
        <f t="shared" si="108"/>
        <v>629378</v>
      </c>
      <c r="N135" s="6">
        <f t="shared" si="108"/>
        <v>112913</v>
      </c>
      <c r="O135" s="6">
        <f t="shared" ref="O135:T135" si="109">O137+O155+O169+O148</f>
        <v>-4202</v>
      </c>
      <c r="P135" s="6">
        <f t="shared" si="109"/>
        <v>0</v>
      </c>
      <c r="Q135" s="6">
        <f t="shared" si="109"/>
        <v>0</v>
      </c>
      <c r="R135" s="6">
        <f t="shared" si="109"/>
        <v>0</v>
      </c>
      <c r="S135" s="6">
        <f t="shared" si="109"/>
        <v>625176</v>
      </c>
      <c r="T135" s="6">
        <f t="shared" si="109"/>
        <v>112913</v>
      </c>
      <c r="U135" s="6">
        <f t="shared" ref="U135:Z135" si="110">U137+U155+U169+U148</f>
        <v>-1009</v>
      </c>
      <c r="V135" s="6">
        <f t="shared" si="110"/>
        <v>0</v>
      </c>
      <c r="W135" s="6">
        <f t="shared" si="110"/>
        <v>0</v>
      </c>
      <c r="X135" s="6">
        <f t="shared" si="110"/>
        <v>0</v>
      </c>
      <c r="Y135" s="6">
        <f t="shared" si="110"/>
        <v>624167</v>
      </c>
      <c r="Z135" s="6">
        <f t="shared" si="110"/>
        <v>112913</v>
      </c>
    </row>
    <row r="136" spans="1:26" s="74" customFormat="1" hidden="1" x14ac:dyDescent="0.25">
      <c r="A136" s="72"/>
      <c r="B136" s="27"/>
      <c r="C136" s="27"/>
      <c r="D136" s="27"/>
      <c r="E136" s="27"/>
      <c r="F136" s="27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75" hidden="1" x14ac:dyDescent="0.3">
      <c r="A137" s="33" t="s">
        <v>97</v>
      </c>
      <c r="B137" s="24" t="s">
        <v>151</v>
      </c>
      <c r="C137" s="24" t="s">
        <v>22</v>
      </c>
      <c r="D137" s="24" t="s">
        <v>29</v>
      </c>
      <c r="E137" s="24"/>
      <c r="F137" s="24"/>
      <c r="G137" s="13">
        <f t="shared" ref="G137:Z137" si="111">G138</f>
        <v>72724</v>
      </c>
      <c r="H137" s="13">
        <f t="shared" si="111"/>
        <v>0</v>
      </c>
      <c r="I137" s="13">
        <f t="shared" si="111"/>
        <v>0</v>
      </c>
      <c r="J137" s="13">
        <f t="shared" si="111"/>
        <v>0</v>
      </c>
      <c r="K137" s="13">
        <f t="shared" si="111"/>
        <v>0</v>
      </c>
      <c r="L137" s="13">
        <f t="shared" si="111"/>
        <v>0</v>
      </c>
      <c r="M137" s="13">
        <f t="shared" si="111"/>
        <v>72724</v>
      </c>
      <c r="N137" s="13">
        <f t="shared" si="111"/>
        <v>0</v>
      </c>
      <c r="O137" s="13">
        <f t="shared" si="111"/>
        <v>0</v>
      </c>
      <c r="P137" s="13">
        <f t="shared" si="111"/>
        <v>0</v>
      </c>
      <c r="Q137" s="13">
        <f t="shared" si="111"/>
        <v>0</v>
      </c>
      <c r="R137" s="13">
        <f t="shared" si="111"/>
        <v>0</v>
      </c>
      <c r="S137" s="13">
        <f t="shared" si="111"/>
        <v>72724</v>
      </c>
      <c r="T137" s="13">
        <f t="shared" si="111"/>
        <v>0</v>
      </c>
      <c r="U137" s="13">
        <f t="shared" si="111"/>
        <v>0</v>
      </c>
      <c r="V137" s="13">
        <f t="shared" si="111"/>
        <v>0</v>
      </c>
      <c r="W137" s="13">
        <f t="shared" si="111"/>
        <v>0</v>
      </c>
      <c r="X137" s="13">
        <f t="shared" si="111"/>
        <v>0</v>
      </c>
      <c r="Y137" s="13">
        <f t="shared" si="111"/>
        <v>72724</v>
      </c>
      <c r="Z137" s="13">
        <f t="shared" si="111"/>
        <v>0</v>
      </c>
    </row>
    <row r="138" spans="1:26" ht="49.5" hidden="1" x14ac:dyDescent="0.25">
      <c r="A138" s="28" t="s">
        <v>427</v>
      </c>
      <c r="B138" s="30">
        <v>902</v>
      </c>
      <c r="C138" s="30" t="s">
        <v>22</v>
      </c>
      <c r="D138" s="30" t="s">
        <v>29</v>
      </c>
      <c r="E138" s="30" t="s">
        <v>74</v>
      </c>
      <c r="F138" s="31"/>
      <c r="G138" s="11">
        <f t="shared" ref="G138" si="112">G140</f>
        <v>72724</v>
      </c>
      <c r="H138" s="11">
        <f t="shared" ref="H138:N138" si="113">H140</f>
        <v>0</v>
      </c>
      <c r="I138" s="11">
        <f t="shared" si="113"/>
        <v>0</v>
      </c>
      <c r="J138" s="11">
        <f t="shared" si="113"/>
        <v>0</v>
      </c>
      <c r="K138" s="11">
        <f t="shared" si="113"/>
        <v>0</v>
      </c>
      <c r="L138" s="11">
        <f t="shared" si="113"/>
        <v>0</v>
      </c>
      <c r="M138" s="11">
        <f t="shared" si="113"/>
        <v>72724</v>
      </c>
      <c r="N138" s="11">
        <f t="shared" si="113"/>
        <v>0</v>
      </c>
      <c r="O138" s="11">
        <f t="shared" ref="O138:T138" si="114">O140</f>
        <v>0</v>
      </c>
      <c r="P138" s="11">
        <f t="shared" si="114"/>
        <v>0</v>
      </c>
      <c r="Q138" s="11">
        <f t="shared" si="114"/>
        <v>0</v>
      </c>
      <c r="R138" s="11">
        <f t="shared" si="114"/>
        <v>0</v>
      </c>
      <c r="S138" s="11">
        <f t="shared" si="114"/>
        <v>72724</v>
      </c>
      <c r="T138" s="11">
        <f t="shared" si="114"/>
        <v>0</v>
      </c>
      <c r="U138" s="11">
        <f t="shared" ref="U138:Z138" si="115">U140</f>
        <v>0</v>
      </c>
      <c r="V138" s="11">
        <f t="shared" si="115"/>
        <v>0</v>
      </c>
      <c r="W138" s="11">
        <f t="shared" si="115"/>
        <v>0</v>
      </c>
      <c r="X138" s="11">
        <f t="shared" si="115"/>
        <v>0</v>
      </c>
      <c r="Y138" s="11">
        <f t="shared" si="115"/>
        <v>72724</v>
      </c>
      <c r="Z138" s="11">
        <f t="shared" si="115"/>
        <v>0</v>
      </c>
    </row>
    <row r="139" spans="1:26" ht="33" hidden="1" x14ac:dyDescent="0.25">
      <c r="A139" s="25" t="s">
        <v>81</v>
      </c>
      <c r="B139" s="30">
        <v>902</v>
      </c>
      <c r="C139" s="30" t="s">
        <v>22</v>
      </c>
      <c r="D139" s="30" t="s">
        <v>29</v>
      </c>
      <c r="E139" s="30" t="s">
        <v>540</v>
      </c>
      <c r="F139" s="34"/>
      <c r="G139" s="11">
        <f t="shared" ref="G139:Z139" si="116">G140</f>
        <v>72724</v>
      </c>
      <c r="H139" s="11">
        <f t="shared" si="116"/>
        <v>0</v>
      </c>
      <c r="I139" s="11">
        <f t="shared" si="116"/>
        <v>0</v>
      </c>
      <c r="J139" s="11">
        <f t="shared" si="116"/>
        <v>0</v>
      </c>
      <c r="K139" s="11">
        <f t="shared" si="116"/>
        <v>0</v>
      </c>
      <c r="L139" s="11">
        <f t="shared" si="116"/>
        <v>0</v>
      </c>
      <c r="M139" s="11">
        <f t="shared" si="116"/>
        <v>72724</v>
      </c>
      <c r="N139" s="11">
        <f t="shared" si="116"/>
        <v>0</v>
      </c>
      <c r="O139" s="11">
        <f t="shared" si="116"/>
        <v>0</v>
      </c>
      <c r="P139" s="11">
        <f t="shared" si="116"/>
        <v>0</v>
      </c>
      <c r="Q139" s="11">
        <f t="shared" si="116"/>
        <v>0</v>
      </c>
      <c r="R139" s="11">
        <f t="shared" si="116"/>
        <v>0</v>
      </c>
      <c r="S139" s="11">
        <f t="shared" si="116"/>
        <v>72724</v>
      </c>
      <c r="T139" s="11">
        <f t="shared" si="116"/>
        <v>0</v>
      </c>
      <c r="U139" s="11">
        <f t="shared" si="116"/>
        <v>0</v>
      </c>
      <c r="V139" s="11">
        <f t="shared" si="116"/>
        <v>0</v>
      </c>
      <c r="W139" s="11">
        <f t="shared" si="116"/>
        <v>0</v>
      </c>
      <c r="X139" s="11">
        <f t="shared" si="116"/>
        <v>0</v>
      </c>
      <c r="Y139" s="11">
        <f t="shared" si="116"/>
        <v>72724</v>
      </c>
      <c r="Z139" s="11">
        <f t="shared" si="116"/>
        <v>0</v>
      </c>
    </row>
    <row r="140" spans="1:26" hidden="1" x14ac:dyDescent="0.25">
      <c r="A140" s="25" t="s">
        <v>90</v>
      </c>
      <c r="B140" s="30">
        <v>902</v>
      </c>
      <c r="C140" s="30" t="s">
        <v>22</v>
      </c>
      <c r="D140" s="30" t="s">
        <v>29</v>
      </c>
      <c r="E140" s="30" t="s">
        <v>542</v>
      </c>
      <c r="F140" s="34"/>
      <c r="G140" s="9">
        <f t="shared" ref="G140" si="117">G141+G143+G145</f>
        <v>72724</v>
      </c>
      <c r="H140" s="9">
        <f t="shared" ref="H140:N140" si="118">H141+H143+H145</f>
        <v>0</v>
      </c>
      <c r="I140" s="9">
        <f t="shared" si="118"/>
        <v>0</v>
      </c>
      <c r="J140" s="9">
        <f t="shared" si="118"/>
        <v>0</v>
      </c>
      <c r="K140" s="9">
        <f t="shared" si="118"/>
        <v>0</v>
      </c>
      <c r="L140" s="9">
        <f t="shared" si="118"/>
        <v>0</v>
      </c>
      <c r="M140" s="9">
        <f t="shared" si="118"/>
        <v>72724</v>
      </c>
      <c r="N140" s="9">
        <f t="shared" si="118"/>
        <v>0</v>
      </c>
      <c r="O140" s="9">
        <f t="shared" ref="O140:T140" si="119">O141+O143+O145</f>
        <v>0</v>
      </c>
      <c r="P140" s="9">
        <f t="shared" si="119"/>
        <v>0</v>
      </c>
      <c r="Q140" s="9">
        <f t="shared" si="119"/>
        <v>0</v>
      </c>
      <c r="R140" s="9">
        <f t="shared" si="119"/>
        <v>0</v>
      </c>
      <c r="S140" s="9">
        <f t="shared" si="119"/>
        <v>72724</v>
      </c>
      <c r="T140" s="9">
        <f t="shared" si="119"/>
        <v>0</v>
      </c>
      <c r="U140" s="9">
        <f t="shared" ref="U140:Z140" si="120">U141+U143+U145</f>
        <v>0</v>
      </c>
      <c r="V140" s="9">
        <f t="shared" si="120"/>
        <v>0</v>
      </c>
      <c r="W140" s="9">
        <f t="shared" si="120"/>
        <v>0</v>
      </c>
      <c r="X140" s="9">
        <f t="shared" si="120"/>
        <v>0</v>
      </c>
      <c r="Y140" s="9">
        <f t="shared" si="120"/>
        <v>72724</v>
      </c>
      <c r="Z140" s="9">
        <f t="shared" si="120"/>
        <v>0</v>
      </c>
    </row>
    <row r="141" spans="1:26" ht="66" hidden="1" x14ac:dyDescent="0.25">
      <c r="A141" s="25" t="s">
        <v>448</v>
      </c>
      <c r="B141" s="30">
        <v>902</v>
      </c>
      <c r="C141" s="30" t="s">
        <v>22</v>
      </c>
      <c r="D141" s="30" t="s">
        <v>29</v>
      </c>
      <c r="E141" s="30" t="s">
        <v>542</v>
      </c>
      <c r="F141" s="31">
        <v>100</v>
      </c>
      <c r="G141" s="11">
        <f t="shared" ref="G141:Z141" si="121">G142</f>
        <v>66243</v>
      </c>
      <c r="H141" s="11">
        <f t="shared" si="121"/>
        <v>0</v>
      </c>
      <c r="I141" s="11">
        <f t="shared" si="121"/>
        <v>0</v>
      </c>
      <c r="J141" s="11">
        <f t="shared" si="121"/>
        <v>0</v>
      </c>
      <c r="K141" s="11">
        <f t="shared" si="121"/>
        <v>0</v>
      </c>
      <c r="L141" s="11">
        <f t="shared" si="121"/>
        <v>0</v>
      </c>
      <c r="M141" s="11">
        <f t="shared" si="121"/>
        <v>66243</v>
      </c>
      <c r="N141" s="11">
        <f t="shared" si="121"/>
        <v>0</v>
      </c>
      <c r="O141" s="11">
        <f t="shared" si="121"/>
        <v>0</v>
      </c>
      <c r="P141" s="11">
        <f t="shared" si="121"/>
        <v>0</v>
      </c>
      <c r="Q141" s="11">
        <f t="shared" si="121"/>
        <v>0</v>
      </c>
      <c r="R141" s="11">
        <f t="shared" si="121"/>
        <v>0</v>
      </c>
      <c r="S141" s="11">
        <f t="shared" si="121"/>
        <v>66243</v>
      </c>
      <c r="T141" s="11">
        <f t="shared" si="121"/>
        <v>0</v>
      </c>
      <c r="U141" s="11">
        <f t="shared" si="121"/>
        <v>0</v>
      </c>
      <c r="V141" s="11">
        <f t="shared" si="121"/>
        <v>0</v>
      </c>
      <c r="W141" s="11">
        <f t="shared" si="121"/>
        <v>0</v>
      </c>
      <c r="X141" s="11">
        <f t="shared" si="121"/>
        <v>0</v>
      </c>
      <c r="Y141" s="11">
        <f t="shared" si="121"/>
        <v>66243</v>
      </c>
      <c r="Z141" s="11">
        <f t="shared" si="121"/>
        <v>0</v>
      </c>
    </row>
    <row r="142" spans="1:26" ht="33" hidden="1" x14ac:dyDescent="0.25">
      <c r="A142" s="25" t="s">
        <v>86</v>
      </c>
      <c r="B142" s="30">
        <v>902</v>
      </c>
      <c r="C142" s="30" t="s">
        <v>22</v>
      </c>
      <c r="D142" s="30" t="s">
        <v>29</v>
      </c>
      <c r="E142" s="30" t="s">
        <v>542</v>
      </c>
      <c r="F142" s="31">
        <v>120</v>
      </c>
      <c r="G142" s="9">
        <f>63709+2534</f>
        <v>66243</v>
      </c>
      <c r="H142" s="10"/>
      <c r="I142" s="86"/>
      <c r="J142" s="86"/>
      <c r="K142" s="86"/>
      <c r="L142" s="86"/>
      <c r="M142" s="9">
        <f>G142+I142+J142+K142+L142</f>
        <v>66243</v>
      </c>
      <c r="N142" s="9">
        <f>H142+L142</f>
        <v>0</v>
      </c>
      <c r="O142" s="87"/>
      <c r="P142" s="87"/>
      <c r="Q142" s="87"/>
      <c r="R142" s="87"/>
      <c r="S142" s="9">
        <f>M142+O142+P142+Q142+R142</f>
        <v>66243</v>
      </c>
      <c r="T142" s="9">
        <f>N142+R142</f>
        <v>0</v>
      </c>
      <c r="U142" s="87"/>
      <c r="V142" s="87"/>
      <c r="W142" s="87"/>
      <c r="X142" s="87"/>
      <c r="Y142" s="9">
        <f>S142+U142+V142+W142+X142</f>
        <v>66243</v>
      </c>
      <c r="Z142" s="9">
        <f>T142+X142</f>
        <v>0</v>
      </c>
    </row>
    <row r="143" spans="1:26" ht="33" hidden="1" x14ac:dyDescent="0.25">
      <c r="A143" s="25" t="s">
        <v>243</v>
      </c>
      <c r="B143" s="30">
        <v>902</v>
      </c>
      <c r="C143" s="30" t="s">
        <v>22</v>
      </c>
      <c r="D143" s="30" t="s">
        <v>29</v>
      </c>
      <c r="E143" s="30" t="s">
        <v>542</v>
      </c>
      <c r="F143" s="31">
        <v>200</v>
      </c>
      <c r="G143" s="11">
        <f t="shared" ref="G143:Z143" si="122">G144</f>
        <v>6480</v>
      </c>
      <c r="H143" s="11">
        <f t="shared" si="122"/>
        <v>0</v>
      </c>
      <c r="I143" s="11">
        <f t="shared" si="122"/>
        <v>0</v>
      </c>
      <c r="J143" s="11">
        <f t="shared" si="122"/>
        <v>0</v>
      </c>
      <c r="K143" s="11">
        <f t="shared" si="122"/>
        <v>0</v>
      </c>
      <c r="L143" s="11">
        <f t="shared" si="122"/>
        <v>0</v>
      </c>
      <c r="M143" s="11">
        <f t="shared" si="122"/>
        <v>6480</v>
      </c>
      <c r="N143" s="11">
        <f t="shared" si="122"/>
        <v>0</v>
      </c>
      <c r="O143" s="11">
        <f t="shared" si="122"/>
        <v>0</v>
      </c>
      <c r="P143" s="11">
        <f t="shared" si="122"/>
        <v>0</v>
      </c>
      <c r="Q143" s="11">
        <f t="shared" si="122"/>
        <v>0</v>
      </c>
      <c r="R143" s="11">
        <f t="shared" si="122"/>
        <v>0</v>
      </c>
      <c r="S143" s="11">
        <f t="shared" si="122"/>
        <v>6480</v>
      </c>
      <c r="T143" s="11">
        <f t="shared" si="122"/>
        <v>0</v>
      </c>
      <c r="U143" s="11">
        <f t="shared" si="122"/>
        <v>0</v>
      </c>
      <c r="V143" s="11">
        <f t="shared" si="122"/>
        <v>0</v>
      </c>
      <c r="W143" s="11">
        <f t="shared" si="122"/>
        <v>0</v>
      </c>
      <c r="X143" s="11">
        <f t="shared" si="122"/>
        <v>0</v>
      </c>
      <c r="Y143" s="11">
        <f t="shared" si="122"/>
        <v>6480</v>
      </c>
      <c r="Z143" s="11">
        <f t="shared" si="122"/>
        <v>0</v>
      </c>
    </row>
    <row r="144" spans="1:26" ht="33" hidden="1" x14ac:dyDescent="0.25">
      <c r="A144" s="25" t="s">
        <v>37</v>
      </c>
      <c r="B144" s="30">
        <v>902</v>
      </c>
      <c r="C144" s="30" t="s">
        <v>22</v>
      </c>
      <c r="D144" s="30" t="s">
        <v>29</v>
      </c>
      <c r="E144" s="30" t="s">
        <v>542</v>
      </c>
      <c r="F144" s="31">
        <v>240</v>
      </c>
      <c r="G144" s="9">
        <v>6480</v>
      </c>
      <c r="H144" s="10"/>
      <c r="I144" s="86"/>
      <c r="J144" s="86"/>
      <c r="K144" s="86"/>
      <c r="L144" s="86"/>
      <c r="M144" s="9">
        <f>G144+I144+J144+K144+L144</f>
        <v>6480</v>
      </c>
      <c r="N144" s="9">
        <f>H144+L144</f>
        <v>0</v>
      </c>
      <c r="O144" s="87"/>
      <c r="P144" s="87"/>
      <c r="Q144" s="87"/>
      <c r="R144" s="87"/>
      <c r="S144" s="9">
        <f>M144+O144+P144+Q144+R144</f>
        <v>6480</v>
      </c>
      <c r="T144" s="9">
        <f>N144+R144</f>
        <v>0</v>
      </c>
      <c r="U144" s="87"/>
      <c r="V144" s="87"/>
      <c r="W144" s="87"/>
      <c r="X144" s="87"/>
      <c r="Y144" s="9">
        <f>S144+U144+V144+W144+X144</f>
        <v>6480</v>
      </c>
      <c r="Z144" s="9">
        <f>T144+X144</f>
        <v>0</v>
      </c>
    </row>
    <row r="145" spans="1:26" hidden="1" x14ac:dyDescent="0.25">
      <c r="A145" s="25" t="s">
        <v>66</v>
      </c>
      <c r="B145" s="30">
        <v>902</v>
      </c>
      <c r="C145" s="30" t="s">
        <v>22</v>
      </c>
      <c r="D145" s="30" t="s">
        <v>29</v>
      </c>
      <c r="E145" s="30" t="s">
        <v>542</v>
      </c>
      <c r="F145" s="31">
        <v>800</v>
      </c>
      <c r="G145" s="9">
        <f t="shared" ref="G145:Z145" si="123">G146</f>
        <v>1</v>
      </c>
      <c r="H145" s="9">
        <f t="shared" si="123"/>
        <v>0</v>
      </c>
      <c r="I145" s="9">
        <f t="shared" si="123"/>
        <v>0</v>
      </c>
      <c r="J145" s="9">
        <f t="shared" si="123"/>
        <v>0</v>
      </c>
      <c r="K145" s="9">
        <f t="shared" si="123"/>
        <v>0</v>
      </c>
      <c r="L145" s="9">
        <f t="shared" si="123"/>
        <v>0</v>
      </c>
      <c r="M145" s="9">
        <f t="shared" si="123"/>
        <v>1</v>
      </c>
      <c r="N145" s="9">
        <f t="shared" si="123"/>
        <v>0</v>
      </c>
      <c r="O145" s="9">
        <f t="shared" si="123"/>
        <v>0</v>
      </c>
      <c r="P145" s="9">
        <f t="shared" si="123"/>
        <v>0</v>
      </c>
      <c r="Q145" s="9">
        <f t="shared" si="123"/>
        <v>0</v>
      </c>
      <c r="R145" s="9">
        <f t="shared" si="123"/>
        <v>0</v>
      </c>
      <c r="S145" s="9">
        <f t="shared" si="123"/>
        <v>1</v>
      </c>
      <c r="T145" s="9">
        <f t="shared" si="123"/>
        <v>0</v>
      </c>
      <c r="U145" s="9">
        <f t="shared" si="123"/>
        <v>0</v>
      </c>
      <c r="V145" s="9">
        <f t="shared" si="123"/>
        <v>0</v>
      </c>
      <c r="W145" s="9">
        <f t="shared" si="123"/>
        <v>0</v>
      </c>
      <c r="X145" s="9">
        <f t="shared" si="123"/>
        <v>0</v>
      </c>
      <c r="Y145" s="9">
        <f t="shared" si="123"/>
        <v>1</v>
      </c>
      <c r="Z145" s="9">
        <f t="shared" si="123"/>
        <v>0</v>
      </c>
    </row>
    <row r="146" spans="1:26" hidden="1" x14ac:dyDescent="0.25">
      <c r="A146" s="25" t="s">
        <v>68</v>
      </c>
      <c r="B146" s="30">
        <v>902</v>
      </c>
      <c r="C146" s="30" t="s">
        <v>22</v>
      </c>
      <c r="D146" s="30" t="s">
        <v>29</v>
      </c>
      <c r="E146" s="30" t="s">
        <v>542</v>
      </c>
      <c r="F146" s="31">
        <v>850</v>
      </c>
      <c r="G146" s="9">
        <v>1</v>
      </c>
      <c r="H146" s="10"/>
      <c r="I146" s="86"/>
      <c r="J146" s="86"/>
      <c r="K146" s="86"/>
      <c r="L146" s="86"/>
      <c r="M146" s="9">
        <f>G146+I146+J146+K146+L146</f>
        <v>1</v>
      </c>
      <c r="N146" s="9">
        <f>H146+L146</f>
        <v>0</v>
      </c>
      <c r="O146" s="87"/>
      <c r="P146" s="87"/>
      <c r="Q146" s="87"/>
      <c r="R146" s="87"/>
      <c r="S146" s="9">
        <f>M146+O146+P146+Q146+R146</f>
        <v>1</v>
      </c>
      <c r="T146" s="9">
        <f>N146+R146</f>
        <v>0</v>
      </c>
      <c r="U146" s="87"/>
      <c r="V146" s="87"/>
      <c r="W146" s="87"/>
      <c r="X146" s="87"/>
      <c r="Y146" s="9">
        <f>S146+U146+V146+W146+X146</f>
        <v>1</v>
      </c>
      <c r="Z146" s="9">
        <f>T146+X146</f>
        <v>0</v>
      </c>
    </row>
    <row r="147" spans="1:26" hidden="1" x14ac:dyDescent="0.25">
      <c r="A147" s="25"/>
      <c r="B147" s="30"/>
      <c r="C147" s="30"/>
      <c r="D147" s="30"/>
      <c r="E147" s="30"/>
      <c r="F147" s="31"/>
      <c r="G147" s="9"/>
      <c r="H147" s="10"/>
      <c r="I147" s="86"/>
      <c r="J147" s="86"/>
      <c r="K147" s="86"/>
      <c r="L147" s="86"/>
      <c r="M147" s="86"/>
      <c r="N147" s="86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</row>
    <row r="148" spans="1:26" ht="18.75" hidden="1" x14ac:dyDescent="0.3">
      <c r="A148" s="23" t="s">
        <v>152</v>
      </c>
      <c r="B148" s="35">
        <v>902</v>
      </c>
      <c r="C148" s="35" t="s">
        <v>22</v>
      </c>
      <c r="D148" s="35" t="s">
        <v>153</v>
      </c>
      <c r="E148" s="35"/>
      <c r="F148" s="36"/>
      <c r="G148" s="13">
        <f t="shared" ref="G148" si="124">SUM(G153:G153)</f>
        <v>3000</v>
      </c>
      <c r="H148" s="13">
        <f t="shared" ref="H148:N148" si="125">SUM(H153:H153)</f>
        <v>0</v>
      </c>
      <c r="I148" s="13">
        <f t="shared" si="125"/>
        <v>0</v>
      </c>
      <c r="J148" s="13">
        <f t="shared" si="125"/>
        <v>0</v>
      </c>
      <c r="K148" s="13">
        <f t="shared" si="125"/>
        <v>0</v>
      </c>
      <c r="L148" s="13">
        <f t="shared" si="125"/>
        <v>0</v>
      </c>
      <c r="M148" s="13">
        <f t="shared" si="125"/>
        <v>3000</v>
      </c>
      <c r="N148" s="13">
        <f t="shared" si="125"/>
        <v>0</v>
      </c>
      <c r="O148" s="13">
        <f t="shared" ref="O148:T148" si="126">SUM(O153:O153)</f>
        <v>0</v>
      </c>
      <c r="P148" s="13">
        <f t="shared" si="126"/>
        <v>0</v>
      </c>
      <c r="Q148" s="13">
        <f t="shared" si="126"/>
        <v>0</v>
      </c>
      <c r="R148" s="13">
        <f t="shared" si="126"/>
        <v>0</v>
      </c>
      <c r="S148" s="13">
        <f t="shared" si="126"/>
        <v>3000</v>
      </c>
      <c r="T148" s="13">
        <f t="shared" si="126"/>
        <v>0</v>
      </c>
      <c r="U148" s="13">
        <f t="shared" ref="U148:Z148" si="127">SUM(U153:U153)</f>
        <v>0</v>
      </c>
      <c r="V148" s="13">
        <f t="shared" si="127"/>
        <v>0</v>
      </c>
      <c r="W148" s="13">
        <f t="shared" si="127"/>
        <v>0</v>
      </c>
      <c r="X148" s="13">
        <f t="shared" si="127"/>
        <v>0</v>
      </c>
      <c r="Y148" s="13">
        <f t="shared" si="127"/>
        <v>3000</v>
      </c>
      <c r="Z148" s="13">
        <f t="shared" si="127"/>
        <v>0</v>
      </c>
    </row>
    <row r="149" spans="1:26" hidden="1" x14ac:dyDescent="0.25">
      <c r="A149" s="25" t="s">
        <v>62</v>
      </c>
      <c r="B149" s="30">
        <v>902</v>
      </c>
      <c r="C149" s="30" t="s">
        <v>22</v>
      </c>
      <c r="D149" s="30" t="s">
        <v>153</v>
      </c>
      <c r="E149" s="30" t="s">
        <v>63</v>
      </c>
      <c r="F149" s="31"/>
      <c r="G149" s="11">
        <f t="shared" ref="G149" si="128">G153</f>
        <v>3000</v>
      </c>
      <c r="H149" s="11">
        <f t="shared" ref="H149:N149" si="129">H153</f>
        <v>0</v>
      </c>
      <c r="I149" s="11">
        <f t="shared" si="129"/>
        <v>0</v>
      </c>
      <c r="J149" s="11">
        <f t="shared" si="129"/>
        <v>0</v>
      </c>
      <c r="K149" s="11">
        <f t="shared" si="129"/>
        <v>0</v>
      </c>
      <c r="L149" s="11">
        <f t="shared" si="129"/>
        <v>0</v>
      </c>
      <c r="M149" s="11">
        <f t="shared" si="129"/>
        <v>3000</v>
      </c>
      <c r="N149" s="11">
        <f t="shared" si="129"/>
        <v>0</v>
      </c>
      <c r="O149" s="11">
        <f t="shared" ref="O149:T149" si="130">O153</f>
        <v>0</v>
      </c>
      <c r="P149" s="11">
        <f t="shared" si="130"/>
        <v>0</v>
      </c>
      <c r="Q149" s="11">
        <f t="shared" si="130"/>
        <v>0</v>
      </c>
      <c r="R149" s="11">
        <f t="shared" si="130"/>
        <v>0</v>
      </c>
      <c r="S149" s="11">
        <f t="shared" si="130"/>
        <v>3000</v>
      </c>
      <c r="T149" s="11">
        <f t="shared" si="130"/>
        <v>0</v>
      </c>
      <c r="U149" s="11">
        <f t="shared" ref="U149:Z149" si="131">U153</f>
        <v>0</v>
      </c>
      <c r="V149" s="11">
        <f t="shared" si="131"/>
        <v>0</v>
      </c>
      <c r="W149" s="11">
        <f t="shared" si="131"/>
        <v>0</v>
      </c>
      <c r="X149" s="11">
        <f t="shared" si="131"/>
        <v>0</v>
      </c>
      <c r="Y149" s="11">
        <f t="shared" si="131"/>
        <v>3000</v>
      </c>
      <c r="Z149" s="11">
        <f t="shared" si="131"/>
        <v>0</v>
      </c>
    </row>
    <row r="150" spans="1:26" hidden="1" x14ac:dyDescent="0.25">
      <c r="A150" s="25" t="s">
        <v>152</v>
      </c>
      <c r="B150" s="30">
        <v>902</v>
      </c>
      <c r="C150" s="30" t="s">
        <v>22</v>
      </c>
      <c r="D150" s="30" t="s">
        <v>153</v>
      </c>
      <c r="E150" s="30" t="s">
        <v>388</v>
      </c>
      <c r="F150" s="31"/>
      <c r="G150" s="11">
        <f t="shared" ref="G150" si="132">G153</f>
        <v>3000</v>
      </c>
      <c r="H150" s="11">
        <f t="shared" ref="H150:N150" si="133">H153</f>
        <v>0</v>
      </c>
      <c r="I150" s="11">
        <f t="shared" si="133"/>
        <v>0</v>
      </c>
      <c r="J150" s="11">
        <f t="shared" si="133"/>
        <v>0</v>
      </c>
      <c r="K150" s="11">
        <f t="shared" si="133"/>
        <v>0</v>
      </c>
      <c r="L150" s="11">
        <f t="shared" si="133"/>
        <v>0</v>
      </c>
      <c r="M150" s="11">
        <f t="shared" si="133"/>
        <v>3000</v>
      </c>
      <c r="N150" s="11">
        <f t="shared" si="133"/>
        <v>0</v>
      </c>
      <c r="O150" s="11">
        <f t="shared" ref="O150:T150" si="134">O153</f>
        <v>0</v>
      </c>
      <c r="P150" s="11">
        <f t="shared" si="134"/>
        <v>0</v>
      </c>
      <c r="Q150" s="11">
        <f t="shared" si="134"/>
        <v>0</v>
      </c>
      <c r="R150" s="11">
        <f t="shared" si="134"/>
        <v>0</v>
      </c>
      <c r="S150" s="11">
        <f t="shared" si="134"/>
        <v>3000</v>
      </c>
      <c r="T150" s="11">
        <f t="shared" si="134"/>
        <v>0</v>
      </c>
      <c r="U150" s="11">
        <f t="shared" ref="U150:Z150" si="135">U153</f>
        <v>0</v>
      </c>
      <c r="V150" s="11">
        <f t="shared" si="135"/>
        <v>0</v>
      </c>
      <c r="W150" s="11">
        <f t="shared" si="135"/>
        <v>0</v>
      </c>
      <c r="X150" s="11">
        <f t="shared" si="135"/>
        <v>0</v>
      </c>
      <c r="Y150" s="11">
        <f t="shared" si="135"/>
        <v>3000</v>
      </c>
      <c r="Z150" s="11">
        <f t="shared" si="135"/>
        <v>0</v>
      </c>
    </row>
    <row r="151" spans="1:26" hidden="1" x14ac:dyDescent="0.25">
      <c r="A151" s="25" t="s">
        <v>539</v>
      </c>
      <c r="B151" s="30">
        <v>902</v>
      </c>
      <c r="C151" s="30" t="s">
        <v>22</v>
      </c>
      <c r="D151" s="30" t="s">
        <v>153</v>
      </c>
      <c r="E151" s="30" t="s">
        <v>389</v>
      </c>
      <c r="F151" s="31"/>
      <c r="G151" s="11">
        <f t="shared" ref="G151" si="136">G153</f>
        <v>3000</v>
      </c>
      <c r="H151" s="11">
        <f t="shared" ref="H151:N151" si="137">H153</f>
        <v>0</v>
      </c>
      <c r="I151" s="11">
        <f t="shared" si="137"/>
        <v>0</v>
      </c>
      <c r="J151" s="11">
        <f t="shared" si="137"/>
        <v>0</v>
      </c>
      <c r="K151" s="11">
        <f t="shared" si="137"/>
        <v>0</v>
      </c>
      <c r="L151" s="11">
        <f t="shared" si="137"/>
        <v>0</v>
      </c>
      <c r="M151" s="11">
        <f t="shared" si="137"/>
        <v>3000</v>
      </c>
      <c r="N151" s="11">
        <f t="shared" si="137"/>
        <v>0</v>
      </c>
      <c r="O151" s="11">
        <f t="shared" ref="O151:T151" si="138">O153</f>
        <v>0</v>
      </c>
      <c r="P151" s="11">
        <f t="shared" si="138"/>
        <v>0</v>
      </c>
      <c r="Q151" s="11">
        <f t="shared" si="138"/>
        <v>0</v>
      </c>
      <c r="R151" s="11">
        <f t="shared" si="138"/>
        <v>0</v>
      </c>
      <c r="S151" s="11">
        <f t="shared" si="138"/>
        <v>3000</v>
      </c>
      <c r="T151" s="11">
        <f t="shared" si="138"/>
        <v>0</v>
      </c>
      <c r="U151" s="11">
        <f t="shared" ref="U151:Z151" si="139">U153</f>
        <v>0</v>
      </c>
      <c r="V151" s="11">
        <f t="shared" si="139"/>
        <v>0</v>
      </c>
      <c r="W151" s="11">
        <f t="shared" si="139"/>
        <v>0</v>
      </c>
      <c r="X151" s="11">
        <f t="shared" si="139"/>
        <v>0</v>
      </c>
      <c r="Y151" s="11">
        <f t="shared" si="139"/>
        <v>3000</v>
      </c>
      <c r="Z151" s="11">
        <f t="shared" si="139"/>
        <v>0</v>
      </c>
    </row>
    <row r="152" spans="1:26" hidden="1" x14ac:dyDescent="0.25">
      <c r="A152" s="25" t="s">
        <v>66</v>
      </c>
      <c r="B152" s="30">
        <v>902</v>
      </c>
      <c r="C152" s="30" t="s">
        <v>22</v>
      </c>
      <c r="D152" s="30" t="s">
        <v>153</v>
      </c>
      <c r="E152" s="30" t="s">
        <v>389</v>
      </c>
      <c r="F152" s="31">
        <v>800</v>
      </c>
      <c r="G152" s="11">
        <f t="shared" ref="G152:Z152" si="140">G153</f>
        <v>3000</v>
      </c>
      <c r="H152" s="11">
        <f t="shared" si="140"/>
        <v>0</v>
      </c>
      <c r="I152" s="11">
        <f t="shared" si="140"/>
        <v>0</v>
      </c>
      <c r="J152" s="11">
        <f t="shared" si="140"/>
        <v>0</v>
      </c>
      <c r="K152" s="11">
        <f t="shared" si="140"/>
        <v>0</v>
      </c>
      <c r="L152" s="11">
        <f t="shared" si="140"/>
        <v>0</v>
      </c>
      <c r="M152" s="11">
        <f t="shared" si="140"/>
        <v>3000</v>
      </c>
      <c r="N152" s="11">
        <f t="shared" si="140"/>
        <v>0</v>
      </c>
      <c r="O152" s="11">
        <f t="shared" si="140"/>
        <v>0</v>
      </c>
      <c r="P152" s="11">
        <f t="shared" si="140"/>
        <v>0</v>
      </c>
      <c r="Q152" s="11">
        <f t="shared" si="140"/>
        <v>0</v>
      </c>
      <c r="R152" s="11">
        <f t="shared" si="140"/>
        <v>0</v>
      </c>
      <c r="S152" s="11">
        <f t="shared" si="140"/>
        <v>3000</v>
      </c>
      <c r="T152" s="11">
        <f t="shared" si="140"/>
        <v>0</v>
      </c>
      <c r="U152" s="11">
        <f t="shared" si="140"/>
        <v>0</v>
      </c>
      <c r="V152" s="11">
        <f t="shared" si="140"/>
        <v>0</v>
      </c>
      <c r="W152" s="11">
        <f t="shared" si="140"/>
        <v>0</v>
      </c>
      <c r="X152" s="11">
        <f t="shared" si="140"/>
        <v>0</v>
      </c>
      <c r="Y152" s="11">
        <f t="shared" si="140"/>
        <v>3000</v>
      </c>
      <c r="Z152" s="11">
        <f t="shared" si="140"/>
        <v>0</v>
      </c>
    </row>
    <row r="153" spans="1:26" hidden="1" x14ac:dyDescent="0.25">
      <c r="A153" s="25" t="s">
        <v>154</v>
      </c>
      <c r="B153" s="30">
        <v>902</v>
      </c>
      <c r="C153" s="30" t="s">
        <v>22</v>
      </c>
      <c r="D153" s="30" t="s">
        <v>153</v>
      </c>
      <c r="E153" s="30" t="s">
        <v>389</v>
      </c>
      <c r="F153" s="31">
        <v>870</v>
      </c>
      <c r="G153" s="9">
        <v>3000</v>
      </c>
      <c r="H153" s="10"/>
      <c r="I153" s="86"/>
      <c r="J153" s="86"/>
      <c r="K153" s="86"/>
      <c r="L153" s="86"/>
      <c r="M153" s="9">
        <f>G153+I153+J153+K153+L153</f>
        <v>3000</v>
      </c>
      <c r="N153" s="9">
        <f>H153+L153</f>
        <v>0</v>
      </c>
      <c r="O153" s="87"/>
      <c r="P153" s="87"/>
      <c r="Q153" s="87"/>
      <c r="R153" s="87"/>
      <c r="S153" s="9">
        <f>M153+O153+P153+Q153+R153</f>
        <v>3000</v>
      </c>
      <c r="T153" s="9">
        <f>N153+R153</f>
        <v>0</v>
      </c>
      <c r="U153" s="87"/>
      <c r="V153" s="87"/>
      <c r="W153" s="87"/>
      <c r="X153" s="87"/>
      <c r="Y153" s="9">
        <f>S153+U153+V153+W153+X153</f>
        <v>3000</v>
      </c>
      <c r="Z153" s="9">
        <f>T153+X153</f>
        <v>0</v>
      </c>
    </row>
    <row r="154" spans="1:26" hidden="1" x14ac:dyDescent="0.25">
      <c r="A154" s="25"/>
      <c r="B154" s="30"/>
      <c r="C154" s="30"/>
      <c r="D154" s="30"/>
      <c r="E154" s="30"/>
      <c r="F154" s="31"/>
      <c r="G154" s="9"/>
      <c r="H154" s="10"/>
      <c r="I154" s="86"/>
      <c r="J154" s="86"/>
      <c r="K154" s="86"/>
      <c r="L154" s="86"/>
      <c r="M154" s="86"/>
      <c r="N154" s="86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</row>
    <row r="155" spans="1:26" ht="18.75" hidden="1" x14ac:dyDescent="0.3">
      <c r="A155" s="23" t="s">
        <v>59</v>
      </c>
      <c r="B155" s="35">
        <v>902</v>
      </c>
      <c r="C155" s="35" t="s">
        <v>22</v>
      </c>
      <c r="D155" s="35" t="s">
        <v>60</v>
      </c>
      <c r="E155" s="35"/>
      <c r="F155" s="36"/>
      <c r="G155" s="13">
        <f t="shared" ref="G155:Z155" si="141">G156</f>
        <v>43482</v>
      </c>
      <c r="H155" s="13">
        <f t="shared" si="141"/>
        <v>0</v>
      </c>
      <c r="I155" s="13">
        <f t="shared" si="141"/>
        <v>-260</v>
      </c>
      <c r="J155" s="13">
        <f t="shared" si="141"/>
        <v>0</v>
      </c>
      <c r="K155" s="13">
        <f t="shared" si="141"/>
        <v>0</v>
      </c>
      <c r="L155" s="13">
        <f t="shared" si="141"/>
        <v>0</v>
      </c>
      <c r="M155" s="13">
        <f t="shared" si="141"/>
        <v>43222</v>
      </c>
      <c r="N155" s="13">
        <f t="shared" si="141"/>
        <v>0</v>
      </c>
      <c r="O155" s="13">
        <f t="shared" si="141"/>
        <v>0</v>
      </c>
      <c r="P155" s="13">
        <f t="shared" si="141"/>
        <v>0</v>
      </c>
      <c r="Q155" s="13">
        <f t="shared" si="141"/>
        <v>0</v>
      </c>
      <c r="R155" s="13">
        <f t="shared" si="141"/>
        <v>0</v>
      </c>
      <c r="S155" s="13">
        <f t="shared" si="141"/>
        <v>43222</v>
      </c>
      <c r="T155" s="13">
        <f t="shared" si="141"/>
        <v>0</v>
      </c>
      <c r="U155" s="13">
        <f t="shared" si="141"/>
        <v>0</v>
      </c>
      <c r="V155" s="13">
        <f t="shared" si="141"/>
        <v>0</v>
      </c>
      <c r="W155" s="13">
        <f t="shared" si="141"/>
        <v>0</v>
      </c>
      <c r="X155" s="13">
        <f t="shared" si="141"/>
        <v>0</v>
      </c>
      <c r="Y155" s="13">
        <f t="shared" si="141"/>
        <v>43222</v>
      </c>
      <c r="Z155" s="13">
        <f t="shared" si="141"/>
        <v>0</v>
      </c>
    </row>
    <row r="156" spans="1:26" hidden="1" x14ac:dyDescent="0.25">
      <c r="A156" s="25" t="s">
        <v>62</v>
      </c>
      <c r="B156" s="30">
        <v>902</v>
      </c>
      <c r="C156" s="30" t="s">
        <v>22</v>
      </c>
      <c r="D156" s="30" t="s">
        <v>60</v>
      </c>
      <c r="E156" s="30" t="s">
        <v>63</v>
      </c>
      <c r="F156" s="37"/>
      <c r="G156" s="9">
        <f t="shared" ref="G156" si="142">G157+G164</f>
        <v>43482</v>
      </c>
      <c r="H156" s="9">
        <f t="shared" ref="H156:N156" si="143">H157+H164</f>
        <v>0</v>
      </c>
      <c r="I156" s="9">
        <f t="shared" si="143"/>
        <v>-260</v>
      </c>
      <c r="J156" s="9">
        <f t="shared" si="143"/>
        <v>0</v>
      </c>
      <c r="K156" s="9">
        <f t="shared" si="143"/>
        <v>0</v>
      </c>
      <c r="L156" s="9">
        <f t="shared" si="143"/>
        <v>0</v>
      </c>
      <c r="M156" s="9">
        <f t="shared" si="143"/>
        <v>43222</v>
      </c>
      <c r="N156" s="9">
        <f t="shared" si="143"/>
        <v>0</v>
      </c>
      <c r="O156" s="9">
        <f t="shared" ref="O156:T156" si="144">O157+O164</f>
        <v>0</v>
      </c>
      <c r="P156" s="9">
        <f t="shared" si="144"/>
        <v>0</v>
      </c>
      <c r="Q156" s="9">
        <f t="shared" si="144"/>
        <v>0</v>
      </c>
      <c r="R156" s="9">
        <f t="shared" si="144"/>
        <v>0</v>
      </c>
      <c r="S156" s="9">
        <f t="shared" si="144"/>
        <v>43222</v>
      </c>
      <c r="T156" s="9">
        <f t="shared" si="144"/>
        <v>0</v>
      </c>
      <c r="U156" s="9">
        <f t="shared" ref="U156:Z156" si="145">U157+U164</f>
        <v>0</v>
      </c>
      <c r="V156" s="9">
        <f t="shared" si="145"/>
        <v>0</v>
      </c>
      <c r="W156" s="9">
        <f t="shared" si="145"/>
        <v>0</v>
      </c>
      <c r="X156" s="9">
        <f t="shared" si="145"/>
        <v>0</v>
      </c>
      <c r="Y156" s="9">
        <f t="shared" si="145"/>
        <v>43222</v>
      </c>
      <c r="Z156" s="9">
        <f t="shared" si="145"/>
        <v>0</v>
      </c>
    </row>
    <row r="157" spans="1:26" hidden="1" x14ac:dyDescent="0.25">
      <c r="A157" s="25" t="s">
        <v>15</v>
      </c>
      <c r="B157" s="30">
        <v>902</v>
      </c>
      <c r="C157" s="30" t="s">
        <v>22</v>
      </c>
      <c r="D157" s="30" t="s">
        <v>60</v>
      </c>
      <c r="E157" s="30" t="s">
        <v>64</v>
      </c>
      <c r="F157" s="31"/>
      <c r="G157" s="11">
        <f t="shared" ref="G157:Z157" si="146">G158</f>
        <v>43482</v>
      </c>
      <c r="H157" s="11">
        <f t="shared" si="146"/>
        <v>0</v>
      </c>
      <c r="I157" s="11">
        <f t="shared" si="146"/>
        <v>-260</v>
      </c>
      <c r="J157" s="11">
        <f t="shared" si="146"/>
        <v>0</v>
      </c>
      <c r="K157" s="11">
        <f t="shared" si="146"/>
        <v>0</v>
      </c>
      <c r="L157" s="11">
        <f t="shared" si="146"/>
        <v>0</v>
      </c>
      <c r="M157" s="11">
        <f t="shared" si="146"/>
        <v>43222</v>
      </c>
      <c r="N157" s="11">
        <f t="shared" si="146"/>
        <v>0</v>
      </c>
      <c r="O157" s="11">
        <f t="shared" si="146"/>
        <v>0</v>
      </c>
      <c r="P157" s="11">
        <f t="shared" si="146"/>
        <v>0</v>
      </c>
      <c r="Q157" s="11">
        <f t="shared" si="146"/>
        <v>0</v>
      </c>
      <c r="R157" s="11">
        <f t="shared" si="146"/>
        <v>0</v>
      </c>
      <c r="S157" s="11">
        <f t="shared" si="146"/>
        <v>43222</v>
      </c>
      <c r="T157" s="11">
        <f t="shared" si="146"/>
        <v>0</v>
      </c>
      <c r="U157" s="11">
        <f t="shared" si="146"/>
        <v>0</v>
      </c>
      <c r="V157" s="11">
        <f t="shared" si="146"/>
        <v>0</v>
      </c>
      <c r="W157" s="11">
        <f t="shared" si="146"/>
        <v>0</v>
      </c>
      <c r="X157" s="11">
        <f t="shared" si="146"/>
        <v>0</v>
      </c>
      <c r="Y157" s="11">
        <f t="shared" si="146"/>
        <v>43222</v>
      </c>
      <c r="Z157" s="11">
        <f t="shared" si="146"/>
        <v>0</v>
      </c>
    </row>
    <row r="158" spans="1:26" hidden="1" x14ac:dyDescent="0.25">
      <c r="A158" s="25" t="s">
        <v>61</v>
      </c>
      <c r="B158" s="30">
        <v>902</v>
      </c>
      <c r="C158" s="30" t="s">
        <v>22</v>
      </c>
      <c r="D158" s="30" t="s">
        <v>60</v>
      </c>
      <c r="E158" s="30" t="s">
        <v>65</v>
      </c>
      <c r="F158" s="31"/>
      <c r="G158" s="11">
        <f>G161+G159</f>
        <v>43482</v>
      </c>
      <c r="H158" s="11">
        <f t="shared" ref="H158:N158" si="147">H161+H159</f>
        <v>0</v>
      </c>
      <c r="I158" s="11">
        <f t="shared" si="147"/>
        <v>-260</v>
      </c>
      <c r="J158" s="11">
        <f t="shared" si="147"/>
        <v>0</v>
      </c>
      <c r="K158" s="11">
        <f t="shared" si="147"/>
        <v>0</v>
      </c>
      <c r="L158" s="11">
        <f t="shared" si="147"/>
        <v>0</v>
      </c>
      <c r="M158" s="11">
        <f t="shared" si="147"/>
        <v>43222</v>
      </c>
      <c r="N158" s="11">
        <f t="shared" si="147"/>
        <v>0</v>
      </c>
      <c r="O158" s="11">
        <f t="shared" ref="O158:T158" si="148">O161+O159</f>
        <v>0</v>
      </c>
      <c r="P158" s="11">
        <f t="shared" si="148"/>
        <v>0</v>
      </c>
      <c r="Q158" s="11">
        <f t="shared" si="148"/>
        <v>0</v>
      </c>
      <c r="R158" s="11">
        <f t="shared" si="148"/>
        <v>0</v>
      </c>
      <c r="S158" s="11">
        <f t="shared" si="148"/>
        <v>43222</v>
      </c>
      <c r="T158" s="11">
        <f t="shared" si="148"/>
        <v>0</v>
      </c>
      <c r="U158" s="11">
        <f t="shared" ref="U158:Z158" si="149">U161+U159</f>
        <v>0</v>
      </c>
      <c r="V158" s="11">
        <f t="shared" si="149"/>
        <v>0</v>
      </c>
      <c r="W158" s="11">
        <f t="shared" si="149"/>
        <v>0</v>
      </c>
      <c r="X158" s="11">
        <f t="shared" si="149"/>
        <v>0</v>
      </c>
      <c r="Y158" s="11">
        <f t="shared" si="149"/>
        <v>43222</v>
      </c>
      <c r="Z158" s="11">
        <f t="shared" si="149"/>
        <v>0</v>
      </c>
    </row>
    <row r="159" spans="1:26" ht="33" hidden="1" x14ac:dyDescent="0.25">
      <c r="A159" s="25" t="s">
        <v>243</v>
      </c>
      <c r="B159" s="30">
        <v>902</v>
      </c>
      <c r="C159" s="30" t="s">
        <v>22</v>
      </c>
      <c r="D159" s="30" t="s">
        <v>60</v>
      </c>
      <c r="E159" s="30" t="s">
        <v>65</v>
      </c>
      <c r="F159" s="31">
        <v>200</v>
      </c>
      <c r="G159" s="11">
        <f t="shared" ref="G159:Z159" si="150">G160</f>
        <v>5682</v>
      </c>
      <c r="H159" s="11">
        <f t="shared" si="150"/>
        <v>0</v>
      </c>
      <c r="I159" s="11">
        <f t="shared" si="150"/>
        <v>0</v>
      </c>
      <c r="J159" s="11">
        <f t="shared" si="150"/>
        <v>0</v>
      </c>
      <c r="K159" s="11">
        <f t="shared" si="150"/>
        <v>0</v>
      </c>
      <c r="L159" s="11">
        <f t="shared" si="150"/>
        <v>0</v>
      </c>
      <c r="M159" s="11">
        <f t="shared" si="150"/>
        <v>5682</v>
      </c>
      <c r="N159" s="11">
        <f t="shared" si="150"/>
        <v>0</v>
      </c>
      <c r="O159" s="11">
        <f t="shared" si="150"/>
        <v>-5682</v>
      </c>
      <c r="P159" s="11">
        <f t="shared" si="150"/>
        <v>0</v>
      </c>
      <c r="Q159" s="11">
        <f t="shared" si="150"/>
        <v>0</v>
      </c>
      <c r="R159" s="11">
        <f t="shared" si="150"/>
        <v>0</v>
      </c>
      <c r="S159" s="11">
        <f t="shared" si="150"/>
        <v>0</v>
      </c>
      <c r="T159" s="11">
        <f t="shared" si="150"/>
        <v>0</v>
      </c>
      <c r="U159" s="11">
        <f t="shared" si="150"/>
        <v>0</v>
      </c>
      <c r="V159" s="11">
        <f t="shared" si="150"/>
        <v>0</v>
      </c>
      <c r="W159" s="11">
        <f t="shared" si="150"/>
        <v>0</v>
      </c>
      <c r="X159" s="11">
        <f t="shared" si="150"/>
        <v>0</v>
      </c>
      <c r="Y159" s="11">
        <f t="shared" si="150"/>
        <v>0</v>
      </c>
      <c r="Z159" s="11">
        <f t="shared" si="150"/>
        <v>0</v>
      </c>
    </row>
    <row r="160" spans="1:26" ht="33" hidden="1" x14ac:dyDescent="0.25">
      <c r="A160" s="25" t="s">
        <v>37</v>
      </c>
      <c r="B160" s="30">
        <v>902</v>
      </c>
      <c r="C160" s="30" t="s">
        <v>22</v>
      </c>
      <c r="D160" s="30" t="s">
        <v>60</v>
      </c>
      <c r="E160" s="30" t="s">
        <v>65</v>
      </c>
      <c r="F160" s="31">
        <v>240</v>
      </c>
      <c r="G160" s="9">
        <v>5682</v>
      </c>
      <c r="H160" s="10"/>
      <c r="I160" s="86"/>
      <c r="J160" s="86"/>
      <c r="K160" s="86"/>
      <c r="L160" s="86"/>
      <c r="M160" s="9">
        <f>G160+I160+J160+K160+L160</f>
        <v>5682</v>
      </c>
      <c r="N160" s="9">
        <f>H160+L160</f>
        <v>0</v>
      </c>
      <c r="O160" s="11">
        <v>-5682</v>
      </c>
      <c r="P160" s="87"/>
      <c r="Q160" s="87"/>
      <c r="R160" s="87"/>
      <c r="S160" s="9">
        <f>M160+O160+P160+Q160+R160</f>
        <v>0</v>
      </c>
      <c r="T160" s="9">
        <f>N160+R160</f>
        <v>0</v>
      </c>
      <c r="U160" s="11"/>
      <c r="V160" s="87"/>
      <c r="W160" s="87"/>
      <c r="X160" s="87"/>
      <c r="Y160" s="9">
        <f>S160+U160+V160+W160+X160</f>
        <v>0</v>
      </c>
      <c r="Z160" s="9">
        <f>T160+X160</f>
        <v>0</v>
      </c>
    </row>
    <row r="161" spans="1:26" hidden="1" x14ac:dyDescent="0.25">
      <c r="A161" s="25" t="s">
        <v>66</v>
      </c>
      <c r="B161" s="30">
        <v>902</v>
      </c>
      <c r="C161" s="30" t="s">
        <v>22</v>
      </c>
      <c r="D161" s="30" t="s">
        <v>60</v>
      </c>
      <c r="E161" s="30" t="s">
        <v>65</v>
      </c>
      <c r="F161" s="31">
        <v>800</v>
      </c>
      <c r="G161" s="11">
        <f t="shared" ref="G161:N161" si="151">G162+G163</f>
        <v>37800</v>
      </c>
      <c r="H161" s="11">
        <f t="shared" si="151"/>
        <v>0</v>
      </c>
      <c r="I161" s="11">
        <f t="shared" si="151"/>
        <v>-260</v>
      </c>
      <c r="J161" s="11">
        <f t="shared" si="151"/>
        <v>0</v>
      </c>
      <c r="K161" s="11">
        <f t="shared" si="151"/>
        <v>0</v>
      </c>
      <c r="L161" s="11">
        <f t="shared" si="151"/>
        <v>0</v>
      </c>
      <c r="M161" s="11">
        <f t="shared" si="151"/>
        <v>37540</v>
      </c>
      <c r="N161" s="11">
        <f t="shared" si="151"/>
        <v>0</v>
      </c>
      <c r="O161" s="11">
        <f t="shared" ref="O161:T161" si="152">O162+O163</f>
        <v>5682</v>
      </c>
      <c r="P161" s="11">
        <f t="shared" si="152"/>
        <v>0</v>
      </c>
      <c r="Q161" s="11">
        <f t="shared" si="152"/>
        <v>0</v>
      </c>
      <c r="R161" s="11">
        <f t="shared" si="152"/>
        <v>0</v>
      </c>
      <c r="S161" s="11">
        <f t="shared" si="152"/>
        <v>43222</v>
      </c>
      <c r="T161" s="11">
        <f t="shared" si="152"/>
        <v>0</v>
      </c>
      <c r="U161" s="11">
        <f t="shared" ref="U161:Z161" si="153">U162+U163</f>
        <v>0</v>
      </c>
      <c r="V161" s="11">
        <f t="shared" si="153"/>
        <v>0</v>
      </c>
      <c r="W161" s="11">
        <f t="shared" si="153"/>
        <v>0</v>
      </c>
      <c r="X161" s="11">
        <f t="shared" si="153"/>
        <v>0</v>
      </c>
      <c r="Y161" s="11">
        <f t="shared" si="153"/>
        <v>43222</v>
      </c>
      <c r="Z161" s="11">
        <f t="shared" si="153"/>
        <v>0</v>
      </c>
    </row>
    <row r="162" spans="1:26" hidden="1" x14ac:dyDescent="0.25">
      <c r="A162" s="25" t="s">
        <v>155</v>
      </c>
      <c r="B162" s="30">
        <v>902</v>
      </c>
      <c r="C162" s="30" t="s">
        <v>22</v>
      </c>
      <c r="D162" s="30" t="s">
        <v>60</v>
      </c>
      <c r="E162" s="30" t="s">
        <v>65</v>
      </c>
      <c r="F162" s="31">
        <v>830</v>
      </c>
      <c r="G162" s="9">
        <v>30000</v>
      </c>
      <c r="H162" s="10"/>
      <c r="I162" s="86"/>
      <c r="J162" s="86"/>
      <c r="K162" s="86"/>
      <c r="L162" s="86"/>
      <c r="M162" s="9">
        <f t="shared" ref="M162:M163" si="154">G162+I162+J162+K162+L162</f>
        <v>30000</v>
      </c>
      <c r="N162" s="9">
        <f t="shared" ref="N162:N163" si="155">H162+L162</f>
        <v>0</v>
      </c>
      <c r="O162" s="11">
        <v>5682</v>
      </c>
      <c r="P162" s="87"/>
      <c r="Q162" s="87"/>
      <c r="R162" s="87"/>
      <c r="S162" s="9">
        <f t="shared" ref="S162:S163" si="156">M162+O162+P162+Q162+R162</f>
        <v>35682</v>
      </c>
      <c r="T162" s="9">
        <f t="shared" ref="T162:T163" si="157">N162+R162</f>
        <v>0</v>
      </c>
      <c r="U162" s="11"/>
      <c r="V162" s="87"/>
      <c r="W162" s="87"/>
      <c r="X162" s="87"/>
      <c r="Y162" s="9">
        <f t="shared" ref="Y162:Y163" si="158">S162+U162+V162+W162+X162</f>
        <v>35682</v>
      </c>
      <c r="Z162" s="9">
        <f t="shared" ref="Z162:Z163" si="159">T162+X162</f>
        <v>0</v>
      </c>
    </row>
    <row r="163" spans="1:26" ht="49.5" hidden="1" x14ac:dyDescent="0.25">
      <c r="A163" s="25" t="s">
        <v>156</v>
      </c>
      <c r="B163" s="30">
        <v>902</v>
      </c>
      <c r="C163" s="30" t="s">
        <v>22</v>
      </c>
      <c r="D163" s="30" t="s">
        <v>60</v>
      </c>
      <c r="E163" s="30" t="s">
        <v>65</v>
      </c>
      <c r="F163" s="31">
        <v>840</v>
      </c>
      <c r="G163" s="9">
        <v>7800</v>
      </c>
      <c r="H163" s="10"/>
      <c r="I163" s="11">
        <v>-260</v>
      </c>
      <c r="J163" s="86"/>
      <c r="K163" s="86"/>
      <c r="L163" s="86"/>
      <c r="M163" s="9">
        <f t="shared" si="154"/>
        <v>7540</v>
      </c>
      <c r="N163" s="9">
        <f t="shared" si="155"/>
        <v>0</v>
      </c>
      <c r="O163" s="11"/>
      <c r="P163" s="87"/>
      <c r="Q163" s="87"/>
      <c r="R163" s="87"/>
      <c r="S163" s="9">
        <f t="shared" si="156"/>
        <v>7540</v>
      </c>
      <c r="T163" s="9">
        <f t="shared" si="157"/>
        <v>0</v>
      </c>
      <c r="U163" s="11"/>
      <c r="V163" s="87"/>
      <c r="W163" s="87"/>
      <c r="X163" s="87"/>
      <c r="Y163" s="9">
        <f t="shared" si="158"/>
        <v>7540</v>
      </c>
      <c r="Z163" s="9">
        <f t="shared" si="159"/>
        <v>0</v>
      </c>
    </row>
    <row r="164" spans="1:26" ht="33" hidden="1" x14ac:dyDescent="0.25">
      <c r="A164" s="38" t="s">
        <v>398</v>
      </c>
      <c r="B164" s="30">
        <v>902</v>
      </c>
      <c r="C164" s="30" t="s">
        <v>22</v>
      </c>
      <c r="D164" s="30" t="s">
        <v>60</v>
      </c>
      <c r="E164" s="30" t="s">
        <v>618</v>
      </c>
      <c r="F164" s="31"/>
      <c r="G164" s="9">
        <f t="shared" ref="G164:H166" si="160">G165</f>
        <v>0</v>
      </c>
      <c r="H164" s="9">
        <f t="shared" si="160"/>
        <v>0</v>
      </c>
      <c r="I164" s="86"/>
      <c r="J164" s="86"/>
      <c r="K164" s="86"/>
      <c r="L164" s="86"/>
      <c r="M164" s="86"/>
      <c r="N164" s="86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</row>
    <row r="165" spans="1:26" ht="33" hidden="1" x14ac:dyDescent="0.25">
      <c r="A165" s="38" t="s">
        <v>399</v>
      </c>
      <c r="B165" s="30">
        <v>902</v>
      </c>
      <c r="C165" s="30" t="s">
        <v>22</v>
      </c>
      <c r="D165" s="30" t="s">
        <v>60</v>
      </c>
      <c r="E165" s="30" t="s">
        <v>617</v>
      </c>
      <c r="F165" s="31"/>
      <c r="G165" s="9">
        <f t="shared" si="160"/>
        <v>0</v>
      </c>
      <c r="H165" s="9">
        <f t="shared" si="160"/>
        <v>0</v>
      </c>
      <c r="I165" s="86"/>
      <c r="J165" s="86"/>
      <c r="K165" s="86"/>
      <c r="L165" s="86"/>
      <c r="M165" s="86"/>
      <c r="N165" s="86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</row>
    <row r="166" spans="1:26" hidden="1" x14ac:dyDescent="0.25">
      <c r="A166" s="25" t="s">
        <v>66</v>
      </c>
      <c r="B166" s="30" t="s">
        <v>151</v>
      </c>
      <c r="C166" s="30" t="s">
        <v>22</v>
      </c>
      <c r="D166" s="30" t="s">
        <v>60</v>
      </c>
      <c r="E166" s="30" t="s">
        <v>617</v>
      </c>
      <c r="F166" s="31">
        <v>800</v>
      </c>
      <c r="G166" s="9">
        <f t="shared" si="160"/>
        <v>0</v>
      </c>
      <c r="H166" s="9">
        <f t="shared" si="160"/>
        <v>0</v>
      </c>
      <c r="I166" s="86"/>
      <c r="J166" s="86"/>
      <c r="K166" s="86"/>
      <c r="L166" s="86"/>
      <c r="M166" s="86"/>
      <c r="N166" s="86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</row>
    <row r="167" spans="1:26" hidden="1" x14ac:dyDescent="0.25">
      <c r="A167" s="25" t="s">
        <v>155</v>
      </c>
      <c r="B167" s="30" t="s">
        <v>151</v>
      </c>
      <c r="C167" s="30" t="s">
        <v>22</v>
      </c>
      <c r="D167" s="30" t="s">
        <v>60</v>
      </c>
      <c r="E167" s="30" t="s">
        <v>617</v>
      </c>
      <c r="F167" s="31">
        <v>830</v>
      </c>
      <c r="G167" s="9"/>
      <c r="H167" s="9"/>
      <c r="I167" s="86"/>
      <c r="J167" s="86"/>
      <c r="K167" s="86"/>
      <c r="L167" s="86"/>
      <c r="M167" s="86"/>
      <c r="N167" s="86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</row>
    <row r="168" spans="1:26" hidden="1" x14ac:dyDescent="0.25">
      <c r="A168" s="25"/>
      <c r="B168" s="30"/>
      <c r="C168" s="30"/>
      <c r="D168" s="30"/>
      <c r="E168" s="30"/>
      <c r="F168" s="31"/>
      <c r="G168" s="9"/>
      <c r="H168" s="10"/>
      <c r="I168" s="86"/>
      <c r="J168" s="86"/>
      <c r="K168" s="86"/>
      <c r="L168" s="86"/>
      <c r="M168" s="86"/>
      <c r="N168" s="86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</row>
    <row r="169" spans="1:26" ht="37.5" hidden="1" x14ac:dyDescent="0.3">
      <c r="A169" s="23" t="s">
        <v>157</v>
      </c>
      <c r="B169" s="35">
        <v>902</v>
      </c>
      <c r="C169" s="35" t="s">
        <v>60</v>
      </c>
      <c r="D169" s="35" t="s">
        <v>22</v>
      </c>
      <c r="E169" s="35"/>
      <c r="F169" s="36"/>
      <c r="G169" s="13">
        <f t="shared" ref="G169:Z169" si="161">G170</f>
        <v>510432</v>
      </c>
      <c r="H169" s="13">
        <f t="shared" si="161"/>
        <v>112913</v>
      </c>
      <c r="I169" s="13">
        <f t="shared" si="161"/>
        <v>0</v>
      </c>
      <c r="J169" s="13">
        <f t="shared" si="161"/>
        <v>0</v>
      </c>
      <c r="K169" s="13">
        <f t="shared" si="161"/>
        <v>0</v>
      </c>
      <c r="L169" s="13">
        <f t="shared" si="161"/>
        <v>0</v>
      </c>
      <c r="M169" s="13">
        <f t="shared" si="161"/>
        <v>510432</v>
      </c>
      <c r="N169" s="13">
        <f t="shared" si="161"/>
        <v>112913</v>
      </c>
      <c r="O169" s="13">
        <f t="shared" si="161"/>
        <v>-4202</v>
      </c>
      <c r="P169" s="13">
        <f t="shared" si="161"/>
        <v>0</v>
      </c>
      <c r="Q169" s="13">
        <f t="shared" si="161"/>
        <v>0</v>
      </c>
      <c r="R169" s="13">
        <f t="shared" si="161"/>
        <v>0</v>
      </c>
      <c r="S169" s="13">
        <f t="shared" si="161"/>
        <v>506230</v>
      </c>
      <c r="T169" s="13">
        <f t="shared" si="161"/>
        <v>112913</v>
      </c>
      <c r="U169" s="13">
        <f t="shared" si="161"/>
        <v>-1009</v>
      </c>
      <c r="V169" s="13">
        <f t="shared" si="161"/>
        <v>0</v>
      </c>
      <c r="W169" s="13">
        <f t="shared" si="161"/>
        <v>0</v>
      </c>
      <c r="X169" s="13">
        <f t="shared" si="161"/>
        <v>0</v>
      </c>
      <c r="Y169" s="13">
        <f t="shared" si="161"/>
        <v>505221</v>
      </c>
      <c r="Z169" s="13">
        <f t="shared" si="161"/>
        <v>112913</v>
      </c>
    </row>
    <row r="170" spans="1:26" hidden="1" x14ac:dyDescent="0.25">
      <c r="A170" s="25" t="s">
        <v>62</v>
      </c>
      <c r="B170" s="30">
        <v>902</v>
      </c>
      <c r="C170" s="30" t="s">
        <v>60</v>
      </c>
      <c r="D170" s="30" t="s">
        <v>22</v>
      </c>
      <c r="E170" s="30" t="s">
        <v>63</v>
      </c>
      <c r="F170" s="37"/>
      <c r="G170" s="11">
        <f>G171+G174</f>
        <v>510432</v>
      </c>
      <c r="H170" s="11">
        <f t="shared" ref="H170:N170" si="162">H171+H174</f>
        <v>112913</v>
      </c>
      <c r="I170" s="11">
        <f t="shared" si="162"/>
        <v>0</v>
      </c>
      <c r="J170" s="11">
        <f t="shared" si="162"/>
        <v>0</v>
      </c>
      <c r="K170" s="11">
        <f t="shared" si="162"/>
        <v>0</v>
      </c>
      <c r="L170" s="11">
        <f t="shared" si="162"/>
        <v>0</v>
      </c>
      <c r="M170" s="11">
        <f t="shared" si="162"/>
        <v>510432</v>
      </c>
      <c r="N170" s="11">
        <f t="shared" si="162"/>
        <v>112913</v>
      </c>
      <c r="O170" s="11">
        <f t="shared" ref="O170:T170" si="163">O171+O174</f>
        <v>-4202</v>
      </c>
      <c r="P170" s="11">
        <f t="shared" si="163"/>
        <v>0</v>
      </c>
      <c r="Q170" s="11">
        <f t="shared" si="163"/>
        <v>0</v>
      </c>
      <c r="R170" s="11">
        <f t="shared" si="163"/>
        <v>0</v>
      </c>
      <c r="S170" s="11">
        <f t="shared" si="163"/>
        <v>506230</v>
      </c>
      <c r="T170" s="11">
        <f t="shared" si="163"/>
        <v>112913</v>
      </c>
      <c r="U170" s="11">
        <f t="shared" ref="U170:Z170" si="164">U171+U174</f>
        <v>-1009</v>
      </c>
      <c r="V170" s="11">
        <f t="shared" si="164"/>
        <v>0</v>
      </c>
      <c r="W170" s="11">
        <f t="shared" si="164"/>
        <v>0</v>
      </c>
      <c r="X170" s="11">
        <f t="shared" si="164"/>
        <v>0</v>
      </c>
      <c r="Y170" s="11">
        <f t="shared" si="164"/>
        <v>505221</v>
      </c>
      <c r="Z170" s="11">
        <f t="shared" si="164"/>
        <v>112913</v>
      </c>
    </row>
    <row r="171" spans="1:26" ht="33" hidden="1" x14ac:dyDescent="0.25">
      <c r="A171" s="25" t="s">
        <v>158</v>
      </c>
      <c r="B171" s="30">
        <v>902</v>
      </c>
      <c r="C171" s="30" t="s">
        <v>60</v>
      </c>
      <c r="D171" s="30" t="s">
        <v>22</v>
      </c>
      <c r="E171" s="30" t="s">
        <v>159</v>
      </c>
      <c r="F171" s="31"/>
      <c r="G171" s="11">
        <f>G173</f>
        <v>397519</v>
      </c>
      <c r="H171" s="11">
        <f t="shared" ref="H171:N171" si="165">H173</f>
        <v>0</v>
      </c>
      <c r="I171" s="11">
        <f t="shared" si="165"/>
        <v>0</v>
      </c>
      <c r="J171" s="11">
        <f t="shared" si="165"/>
        <v>0</v>
      </c>
      <c r="K171" s="11">
        <f t="shared" si="165"/>
        <v>0</v>
      </c>
      <c r="L171" s="11">
        <f t="shared" si="165"/>
        <v>0</v>
      </c>
      <c r="M171" s="11">
        <f t="shared" si="165"/>
        <v>397519</v>
      </c>
      <c r="N171" s="11">
        <f t="shared" si="165"/>
        <v>0</v>
      </c>
      <c r="O171" s="11">
        <f t="shared" ref="O171:T171" si="166">O173</f>
        <v>-4202</v>
      </c>
      <c r="P171" s="11">
        <f t="shared" si="166"/>
        <v>0</v>
      </c>
      <c r="Q171" s="11">
        <f t="shared" si="166"/>
        <v>0</v>
      </c>
      <c r="R171" s="11">
        <f t="shared" si="166"/>
        <v>0</v>
      </c>
      <c r="S171" s="11">
        <f t="shared" si="166"/>
        <v>393317</v>
      </c>
      <c r="T171" s="11">
        <f t="shared" si="166"/>
        <v>0</v>
      </c>
      <c r="U171" s="11">
        <f t="shared" ref="U171:Z171" si="167">U173</f>
        <v>-1009</v>
      </c>
      <c r="V171" s="11">
        <f t="shared" si="167"/>
        <v>0</v>
      </c>
      <c r="W171" s="11">
        <f t="shared" si="167"/>
        <v>0</v>
      </c>
      <c r="X171" s="11">
        <f t="shared" si="167"/>
        <v>0</v>
      </c>
      <c r="Y171" s="11">
        <f t="shared" si="167"/>
        <v>392308</v>
      </c>
      <c r="Z171" s="11">
        <f t="shared" si="167"/>
        <v>0</v>
      </c>
    </row>
    <row r="172" spans="1:26" hidden="1" x14ac:dyDescent="0.25">
      <c r="A172" s="25" t="s">
        <v>160</v>
      </c>
      <c r="B172" s="30">
        <v>902</v>
      </c>
      <c r="C172" s="30" t="s">
        <v>60</v>
      </c>
      <c r="D172" s="30" t="s">
        <v>22</v>
      </c>
      <c r="E172" s="30" t="s">
        <v>159</v>
      </c>
      <c r="F172" s="31">
        <v>700</v>
      </c>
      <c r="G172" s="11">
        <f t="shared" ref="G172:Z172" si="168">G173</f>
        <v>397519</v>
      </c>
      <c r="H172" s="11">
        <f t="shared" si="168"/>
        <v>0</v>
      </c>
      <c r="I172" s="11">
        <f t="shared" si="168"/>
        <v>0</v>
      </c>
      <c r="J172" s="11">
        <f t="shared" si="168"/>
        <v>0</v>
      </c>
      <c r="K172" s="11">
        <f t="shared" si="168"/>
        <v>0</v>
      </c>
      <c r="L172" s="11">
        <f t="shared" si="168"/>
        <v>0</v>
      </c>
      <c r="M172" s="11">
        <f t="shared" si="168"/>
        <v>397519</v>
      </c>
      <c r="N172" s="11">
        <f t="shared" si="168"/>
        <v>0</v>
      </c>
      <c r="O172" s="11">
        <f t="shared" si="168"/>
        <v>-4202</v>
      </c>
      <c r="P172" s="11">
        <f t="shared" si="168"/>
        <v>0</v>
      </c>
      <c r="Q172" s="11">
        <f t="shared" si="168"/>
        <v>0</v>
      </c>
      <c r="R172" s="11">
        <f t="shared" si="168"/>
        <v>0</v>
      </c>
      <c r="S172" s="11">
        <f t="shared" si="168"/>
        <v>393317</v>
      </c>
      <c r="T172" s="11">
        <f t="shared" si="168"/>
        <v>0</v>
      </c>
      <c r="U172" s="11">
        <f t="shared" si="168"/>
        <v>-1009</v>
      </c>
      <c r="V172" s="11">
        <f t="shared" si="168"/>
        <v>0</v>
      </c>
      <c r="W172" s="11">
        <f t="shared" si="168"/>
        <v>0</v>
      </c>
      <c r="X172" s="11">
        <f t="shared" si="168"/>
        <v>0</v>
      </c>
      <c r="Y172" s="11">
        <f t="shared" si="168"/>
        <v>392308</v>
      </c>
      <c r="Z172" s="11">
        <f t="shared" si="168"/>
        <v>0</v>
      </c>
    </row>
    <row r="173" spans="1:26" ht="18.75" hidden="1" customHeight="1" x14ac:dyDescent="0.25">
      <c r="A173" s="25" t="s">
        <v>161</v>
      </c>
      <c r="B173" s="30">
        <v>902</v>
      </c>
      <c r="C173" s="30" t="s">
        <v>60</v>
      </c>
      <c r="D173" s="30" t="s">
        <v>22</v>
      </c>
      <c r="E173" s="30" t="s">
        <v>159</v>
      </c>
      <c r="F173" s="31">
        <v>730</v>
      </c>
      <c r="G173" s="9">
        <f>510432-112913</f>
        <v>397519</v>
      </c>
      <c r="H173" s="10"/>
      <c r="I173" s="86"/>
      <c r="J173" s="86"/>
      <c r="K173" s="86"/>
      <c r="L173" s="86"/>
      <c r="M173" s="9">
        <f>G173+I173+J173+K173+L173</f>
        <v>397519</v>
      </c>
      <c r="N173" s="9">
        <f>H173+L173</f>
        <v>0</v>
      </c>
      <c r="O173" s="11">
        <v>-4202</v>
      </c>
      <c r="P173" s="87"/>
      <c r="Q173" s="87"/>
      <c r="R173" s="87"/>
      <c r="S173" s="9">
        <f>M173+O173+P173+Q173+R173</f>
        <v>393317</v>
      </c>
      <c r="T173" s="9">
        <f>N173+R173</f>
        <v>0</v>
      </c>
      <c r="U173" s="11">
        <f>-979-30</f>
        <v>-1009</v>
      </c>
      <c r="V173" s="87"/>
      <c r="W173" s="87"/>
      <c r="X173" s="87"/>
      <c r="Y173" s="9">
        <f>S173+U173+V173+W173+X173</f>
        <v>392308</v>
      </c>
      <c r="Z173" s="9">
        <f>T173+X173</f>
        <v>0</v>
      </c>
    </row>
    <row r="174" spans="1:26" ht="33" hidden="1" x14ac:dyDescent="0.25">
      <c r="A174" s="38" t="s">
        <v>398</v>
      </c>
      <c r="B174" s="30">
        <v>902</v>
      </c>
      <c r="C174" s="30" t="s">
        <v>60</v>
      </c>
      <c r="D174" s="30" t="s">
        <v>22</v>
      </c>
      <c r="E174" s="30" t="s">
        <v>618</v>
      </c>
      <c r="F174" s="31"/>
      <c r="G174" s="9">
        <f t="shared" ref="G174:Z174" si="169">G175</f>
        <v>112913</v>
      </c>
      <c r="H174" s="9">
        <f t="shared" si="169"/>
        <v>112913</v>
      </c>
      <c r="I174" s="9">
        <f t="shared" si="169"/>
        <v>0</v>
      </c>
      <c r="J174" s="9">
        <f t="shared" si="169"/>
        <v>0</v>
      </c>
      <c r="K174" s="9">
        <f t="shared" si="169"/>
        <v>0</v>
      </c>
      <c r="L174" s="9">
        <f t="shared" si="169"/>
        <v>0</v>
      </c>
      <c r="M174" s="9">
        <f t="shared" si="169"/>
        <v>112913</v>
      </c>
      <c r="N174" s="9">
        <f t="shared" si="169"/>
        <v>112913</v>
      </c>
      <c r="O174" s="9">
        <f t="shared" si="169"/>
        <v>0</v>
      </c>
      <c r="P174" s="9">
        <f t="shared" si="169"/>
        <v>0</v>
      </c>
      <c r="Q174" s="9">
        <f t="shared" si="169"/>
        <v>0</v>
      </c>
      <c r="R174" s="9">
        <f t="shared" si="169"/>
        <v>0</v>
      </c>
      <c r="S174" s="9">
        <f t="shared" si="169"/>
        <v>112913</v>
      </c>
      <c r="T174" s="9">
        <f t="shared" si="169"/>
        <v>112913</v>
      </c>
      <c r="U174" s="9">
        <f t="shared" si="169"/>
        <v>0</v>
      </c>
      <c r="V174" s="9">
        <f t="shared" si="169"/>
        <v>0</v>
      </c>
      <c r="W174" s="9">
        <f t="shared" si="169"/>
        <v>0</v>
      </c>
      <c r="X174" s="9">
        <f t="shared" si="169"/>
        <v>0</v>
      </c>
      <c r="Y174" s="9">
        <f t="shared" si="169"/>
        <v>112913</v>
      </c>
      <c r="Z174" s="9">
        <f t="shared" si="169"/>
        <v>112913</v>
      </c>
    </row>
    <row r="175" spans="1:26" ht="33" hidden="1" x14ac:dyDescent="0.25">
      <c r="A175" s="38" t="s">
        <v>399</v>
      </c>
      <c r="B175" s="30">
        <v>902</v>
      </c>
      <c r="C175" s="30" t="s">
        <v>60</v>
      </c>
      <c r="D175" s="30" t="s">
        <v>22</v>
      </c>
      <c r="E175" s="30" t="s">
        <v>617</v>
      </c>
      <c r="F175" s="31"/>
      <c r="G175" s="9">
        <f t="shared" ref="G175:Z175" si="170">G176</f>
        <v>112913</v>
      </c>
      <c r="H175" s="9">
        <f t="shared" si="170"/>
        <v>112913</v>
      </c>
      <c r="I175" s="9">
        <f t="shared" si="170"/>
        <v>0</v>
      </c>
      <c r="J175" s="9">
        <f t="shared" si="170"/>
        <v>0</v>
      </c>
      <c r="K175" s="9">
        <f t="shared" si="170"/>
        <v>0</v>
      </c>
      <c r="L175" s="9">
        <f t="shared" si="170"/>
        <v>0</v>
      </c>
      <c r="M175" s="9">
        <f t="shared" si="170"/>
        <v>112913</v>
      </c>
      <c r="N175" s="9">
        <f t="shared" si="170"/>
        <v>112913</v>
      </c>
      <c r="O175" s="9">
        <f t="shared" si="170"/>
        <v>0</v>
      </c>
      <c r="P175" s="9">
        <f t="shared" si="170"/>
        <v>0</v>
      </c>
      <c r="Q175" s="9">
        <f t="shared" si="170"/>
        <v>0</v>
      </c>
      <c r="R175" s="9">
        <f t="shared" si="170"/>
        <v>0</v>
      </c>
      <c r="S175" s="9">
        <f t="shared" si="170"/>
        <v>112913</v>
      </c>
      <c r="T175" s="9">
        <f t="shared" si="170"/>
        <v>112913</v>
      </c>
      <c r="U175" s="9">
        <f t="shared" si="170"/>
        <v>0</v>
      </c>
      <c r="V175" s="9">
        <f t="shared" si="170"/>
        <v>0</v>
      </c>
      <c r="W175" s="9">
        <f t="shared" si="170"/>
        <v>0</v>
      </c>
      <c r="X175" s="9">
        <f t="shared" si="170"/>
        <v>0</v>
      </c>
      <c r="Y175" s="9">
        <f t="shared" si="170"/>
        <v>112913</v>
      </c>
      <c r="Z175" s="9">
        <f t="shared" si="170"/>
        <v>112913</v>
      </c>
    </row>
    <row r="176" spans="1:26" hidden="1" x14ac:dyDescent="0.25">
      <c r="A176" s="25" t="s">
        <v>160</v>
      </c>
      <c r="B176" s="30">
        <v>902</v>
      </c>
      <c r="C176" s="30" t="s">
        <v>60</v>
      </c>
      <c r="D176" s="30" t="s">
        <v>22</v>
      </c>
      <c r="E176" s="30" t="s">
        <v>617</v>
      </c>
      <c r="F176" s="31">
        <v>700</v>
      </c>
      <c r="G176" s="9">
        <f t="shared" ref="G176:Z176" si="171">G177</f>
        <v>112913</v>
      </c>
      <c r="H176" s="9">
        <f t="shared" si="171"/>
        <v>112913</v>
      </c>
      <c r="I176" s="9">
        <f t="shared" si="171"/>
        <v>0</v>
      </c>
      <c r="J176" s="9">
        <f t="shared" si="171"/>
        <v>0</v>
      </c>
      <c r="K176" s="9">
        <f t="shared" si="171"/>
        <v>0</v>
      </c>
      <c r="L176" s="9">
        <f t="shared" si="171"/>
        <v>0</v>
      </c>
      <c r="M176" s="9">
        <f t="shared" si="171"/>
        <v>112913</v>
      </c>
      <c r="N176" s="9">
        <f t="shared" si="171"/>
        <v>112913</v>
      </c>
      <c r="O176" s="9">
        <f t="shared" si="171"/>
        <v>0</v>
      </c>
      <c r="P176" s="9">
        <f t="shared" si="171"/>
        <v>0</v>
      </c>
      <c r="Q176" s="9">
        <f t="shared" si="171"/>
        <v>0</v>
      </c>
      <c r="R176" s="9">
        <f t="shared" si="171"/>
        <v>0</v>
      </c>
      <c r="S176" s="9">
        <f t="shared" si="171"/>
        <v>112913</v>
      </c>
      <c r="T176" s="9">
        <f t="shared" si="171"/>
        <v>112913</v>
      </c>
      <c r="U176" s="9">
        <f t="shared" si="171"/>
        <v>0</v>
      </c>
      <c r="V176" s="9">
        <f t="shared" si="171"/>
        <v>0</v>
      </c>
      <c r="W176" s="9">
        <f t="shared" si="171"/>
        <v>0</v>
      </c>
      <c r="X176" s="9">
        <f t="shared" si="171"/>
        <v>0</v>
      </c>
      <c r="Y176" s="9">
        <f t="shared" si="171"/>
        <v>112913</v>
      </c>
      <c r="Z176" s="9">
        <f t="shared" si="171"/>
        <v>112913</v>
      </c>
    </row>
    <row r="177" spans="1:26" hidden="1" x14ac:dyDescent="0.25">
      <c r="A177" s="25" t="s">
        <v>161</v>
      </c>
      <c r="B177" s="30">
        <v>902</v>
      </c>
      <c r="C177" s="30" t="s">
        <v>60</v>
      </c>
      <c r="D177" s="30" t="s">
        <v>22</v>
      </c>
      <c r="E177" s="30" t="s">
        <v>617</v>
      </c>
      <c r="F177" s="31">
        <v>730</v>
      </c>
      <c r="G177" s="9">
        <v>112913</v>
      </c>
      <c r="H177" s="9">
        <v>112913</v>
      </c>
      <c r="I177" s="86"/>
      <c r="J177" s="86"/>
      <c r="K177" s="86"/>
      <c r="L177" s="86"/>
      <c r="M177" s="9">
        <f>G177+I177+J177+K177+L177</f>
        <v>112913</v>
      </c>
      <c r="N177" s="9">
        <f>H177+L177</f>
        <v>112913</v>
      </c>
      <c r="O177" s="87"/>
      <c r="P177" s="87"/>
      <c r="Q177" s="87"/>
      <c r="R177" s="87"/>
      <c r="S177" s="9">
        <f>M177+O177+P177+Q177+R177</f>
        <v>112913</v>
      </c>
      <c r="T177" s="9">
        <f>N177+R177</f>
        <v>112913</v>
      </c>
      <c r="U177" s="87"/>
      <c r="V177" s="87"/>
      <c r="W177" s="87"/>
      <c r="X177" s="87"/>
      <c r="Y177" s="9">
        <f>S177+U177+V177+W177+X177</f>
        <v>112913</v>
      </c>
      <c r="Z177" s="9">
        <f>T177+X177</f>
        <v>112913</v>
      </c>
    </row>
    <row r="178" spans="1:26" hidden="1" x14ac:dyDescent="0.25">
      <c r="A178" s="25"/>
      <c r="B178" s="30"/>
      <c r="C178" s="30"/>
      <c r="D178" s="30"/>
      <c r="E178" s="30"/>
      <c r="F178" s="31"/>
      <c r="G178" s="9"/>
      <c r="H178" s="9"/>
      <c r="I178" s="86"/>
      <c r="J178" s="86"/>
      <c r="K178" s="86"/>
      <c r="L178" s="86"/>
      <c r="M178" s="86"/>
      <c r="N178" s="86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</row>
    <row r="179" spans="1:26" ht="60.75" hidden="1" x14ac:dyDescent="0.3">
      <c r="A179" s="39" t="s">
        <v>475</v>
      </c>
      <c r="B179" s="21">
        <v>903</v>
      </c>
      <c r="C179" s="21"/>
      <c r="D179" s="21"/>
      <c r="E179" s="21"/>
      <c r="F179" s="21"/>
      <c r="G179" s="14" t="e">
        <f t="shared" ref="G179:T179" si="172">G181+G207+G214+G193+G228+G252+G200+G221</f>
        <v>#REF!</v>
      </c>
      <c r="H179" s="14" t="e">
        <f t="shared" si="172"/>
        <v>#REF!</v>
      </c>
      <c r="I179" s="14">
        <f t="shared" si="172"/>
        <v>0</v>
      </c>
      <c r="J179" s="14">
        <f t="shared" si="172"/>
        <v>0</v>
      </c>
      <c r="K179" s="14">
        <f t="shared" si="172"/>
        <v>0</v>
      </c>
      <c r="L179" s="14">
        <f t="shared" si="172"/>
        <v>0</v>
      </c>
      <c r="M179" s="14">
        <f t="shared" si="172"/>
        <v>53609</v>
      </c>
      <c r="N179" s="14">
        <f t="shared" si="172"/>
        <v>0</v>
      </c>
      <c r="O179" s="14">
        <f t="shared" si="172"/>
        <v>0</v>
      </c>
      <c r="P179" s="14">
        <f t="shared" si="172"/>
        <v>702</v>
      </c>
      <c r="Q179" s="14">
        <f t="shared" si="172"/>
        <v>0</v>
      </c>
      <c r="R179" s="14">
        <f t="shared" si="172"/>
        <v>0</v>
      </c>
      <c r="S179" s="14">
        <f t="shared" si="172"/>
        <v>54311</v>
      </c>
      <c r="T179" s="14">
        <f t="shared" si="172"/>
        <v>0</v>
      </c>
      <c r="U179" s="14">
        <f t="shared" ref="U179:Z179" si="173">U181+U207+U214+U193+U228+U252+U200+U221</f>
        <v>0</v>
      </c>
      <c r="V179" s="14">
        <f t="shared" si="173"/>
        <v>0</v>
      </c>
      <c r="W179" s="14">
        <f t="shared" si="173"/>
        <v>0</v>
      </c>
      <c r="X179" s="14">
        <f t="shared" si="173"/>
        <v>0</v>
      </c>
      <c r="Y179" s="14">
        <f t="shared" si="173"/>
        <v>54311</v>
      </c>
      <c r="Z179" s="14">
        <f t="shared" si="173"/>
        <v>0</v>
      </c>
    </row>
    <row r="180" spans="1:26" s="74" customFormat="1" hidden="1" x14ac:dyDescent="0.25">
      <c r="A180" s="77"/>
      <c r="B180" s="27"/>
      <c r="C180" s="27"/>
      <c r="D180" s="27"/>
      <c r="E180" s="27"/>
      <c r="F180" s="27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</row>
    <row r="181" spans="1:26" ht="18.75" hidden="1" x14ac:dyDescent="0.3">
      <c r="A181" s="40" t="s">
        <v>59</v>
      </c>
      <c r="B181" s="24">
        <v>903</v>
      </c>
      <c r="C181" s="24" t="s">
        <v>22</v>
      </c>
      <c r="D181" s="24" t="s">
        <v>60</v>
      </c>
      <c r="E181" s="35"/>
      <c r="F181" s="13"/>
      <c r="G181" s="13">
        <f t="shared" ref="G181:V182" si="174">G182</f>
        <v>7453</v>
      </c>
      <c r="H181" s="13">
        <f t="shared" si="174"/>
        <v>0</v>
      </c>
      <c r="I181" s="13">
        <f t="shared" si="174"/>
        <v>0</v>
      </c>
      <c r="J181" s="13">
        <f t="shared" si="174"/>
        <v>0</v>
      </c>
      <c r="K181" s="13">
        <f t="shared" si="174"/>
        <v>0</v>
      </c>
      <c r="L181" s="13">
        <f t="shared" si="174"/>
        <v>0</v>
      </c>
      <c r="M181" s="13">
        <f t="shared" si="174"/>
        <v>7453</v>
      </c>
      <c r="N181" s="13">
        <f t="shared" si="174"/>
        <v>0</v>
      </c>
      <c r="O181" s="13">
        <f t="shared" si="174"/>
        <v>0</v>
      </c>
      <c r="P181" s="13">
        <f t="shared" si="174"/>
        <v>0</v>
      </c>
      <c r="Q181" s="13">
        <f t="shared" si="174"/>
        <v>0</v>
      </c>
      <c r="R181" s="13">
        <f t="shared" si="174"/>
        <v>0</v>
      </c>
      <c r="S181" s="13">
        <f t="shared" si="174"/>
        <v>7453</v>
      </c>
      <c r="T181" s="13">
        <f t="shared" si="174"/>
        <v>0</v>
      </c>
      <c r="U181" s="13">
        <f t="shared" si="174"/>
        <v>0</v>
      </c>
      <c r="V181" s="13">
        <f t="shared" si="174"/>
        <v>0</v>
      </c>
      <c r="W181" s="13">
        <f t="shared" ref="U181:Z182" si="175">W182</f>
        <v>0</v>
      </c>
      <c r="X181" s="13">
        <f t="shared" si="175"/>
        <v>0</v>
      </c>
      <c r="Y181" s="13">
        <f t="shared" si="175"/>
        <v>7453</v>
      </c>
      <c r="Z181" s="13">
        <f t="shared" si="175"/>
        <v>0</v>
      </c>
    </row>
    <row r="182" spans="1:26" ht="49.5" hidden="1" x14ac:dyDescent="0.25">
      <c r="A182" s="28" t="s">
        <v>427</v>
      </c>
      <c r="B182" s="26">
        <v>903</v>
      </c>
      <c r="C182" s="26" t="s">
        <v>22</v>
      </c>
      <c r="D182" s="26" t="s">
        <v>60</v>
      </c>
      <c r="E182" s="26" t="s">
        <v>74</v>
      </c>
      <c r="F182" s="26"/>
      <c r="G182" s="9">
        <f t="shared" si="174"/>
        <v>7453</v>
      </c>
      <c r="H182" s="9">
        <f t="shared" si="174"/>
        <v>0</v>
      </c>
      <c r="I182" s="9">
        <f t="shared" si="174"/>
        <v>0</v>
      </c>
      <c r="J182" s="9">
        <f t="shared" si="174"/>
        <v>0</v>
      </c>
      <c r="K182" s="9">
        <f t="shared" si="174"/>
        <v>0</v>
      </c>
      <c r="L182" s="9">
        <f t="shared" si="174"/>
        <v>0</v>
      </c>
      <c r="M182" s="9">
        <f t="shared" si="174"/>
        <v>7453</v>
      </c>
      <c r="N182" s="9">
        <f t="shared" si="174"/>
        <v>0</v>
      </c>
      <c r="O182" s="9">
        <f t="shared" si="174"/>
        <v>0</v>
      </c>
      <c r="P182" s="9">
        <f t="shared" si="174"/>
        <v>0</v>
      </c>
      <c r="Q182" s="9">
        <f t="shared" si="174"/>
        <v>0</v>
      </c>
      <c r="R182" s="9">
        <f t="shared" si="174"/>
        <v>0</v>
      </c>
      <c r="S182" s="9">
        <f t="shared" si="174"/>
        <v>7453</v>
      </c>
      <c r="T182" s="9">
        <f t="shared" si="174"/>
        <v>0</v>
      </c>
      <c r="U182" s="9">
        <f t="shared" si="175"/>
        <v>0</v>
      </c>
      <c r="V182" s="9">
        <f t="shared" si="175"/>
        <v>0</v>
      </c>
      <c r="W182" s="9">
        <f t="shared" si="175"/>
        <v>0</v>
      </c>
      <c r="X182" s="9">
        <f t="shared" si="175"/>
        <v>0</v>
      </c>
      <c r="Y182" s="9">
        <f t="shared" si="175"/>
        <v>7453</v>
      </c>
      <c r="Z182" s="9">
        <f t="shared" si="175"/>
        <v>0</v>
      </c>
    </row>
    <row r="183" spans="1:26" ht="20.100000000000001" hidden="1" customHeight="1" x14ac:dyDescent="0.25">
      <c r="A183" s="28" t="s">
        <v>15</v>
      </c>
      <c r="B183" s="26">
        <v>903</v>
      </c>
      <c r="C183" s="26" t="s">
        <v>22</v>
      </c>
      <c r="D183" s="26" t="s">
        <v>60</v>
      </c>
      <c r="E183" s="26" t="s">
        <v>543</v>
      </c>
      <c r="F183" s="26"/>
      <c r="G183" s="9">
        <f t="shared" ref="G183" si="176">G184+G189</f>
        <v>7453</v>
      </c>
      <c r="H183" s="9">
        <f t="shared" ref="H183:N183" si="177">H184+H189</f>
        <v>0</v>
      </c>
      <c r="I183" s="9">
        <f t="shared" si="177"/>
        <v>0</v>
      </c>
      <c r="J183" s="9">
        <f t="shared" si="177"/>
        <v>0</v>
      </c>
      <c r="K183" s="9">
        <f t="shared" si="177"/>
        <v>0</v>
      </c>
      <c r="L183" s="9">
        <f t="shared" si="177"/>
        <v>0</v>
      </c>
      <c r="M183" s="9">
        <f t="shared" si="177"/>
        <v>7453</v>
      </c>
      <c r="N183" s="9">
        <f t="shared" si="177"/>
        <v>0</v>
      </c>
      <c r="O183" s="9">
        <f t="shared" ref="O183:T183" si="178">O184+O189</f>
        <v>0</v>
      </c>
      <c r="P183" s="9">
        <f t="shared" si="178"/>
        <v>0</v>
      </c>
      <c r="Q183" s="9">
        <f t="shared" si="178"/>
        <v>0</v>
      </c>
      <c r="R183" s="9">
        <f t="shared" si="178"/>
        <v>0</v>
      </c>
      <c r="S183" s="9">
        <f t="shared" si="178"/>
        <v>7453</v>
      </c>
      <c r="T183" s="9">
        <f t="shared" si="178"/>
        <v>0</v>
      </c>
      <c r="U183" s="9">
        <f t="shared" ref="U183:Z183" si="179">U184+U189</f>
        <v>0</v>
      </c>
      <c r="V183" s="9">
        <f t="shared" si="179"/>
        <v>0</v>
      </c>
      <c r="W183" s="9">
        <f t="shared" si="179"/>
        <v>0</v>
      </c>
      <c r="X183" s="9">
        <f t="shared" si="179"/>
        <v>0</v>
      </c>
      <c r="Y183" s="9">
        <f t="shared" si="179"/>
        <v>7453</v>
      </c>
      <c r="Z183" s="9">
        <f t="shared" si="179"/>
        <v>0</v>
      </c>
    </row>
    <row r="184" spans="1:26" ht="20.100000000000001" hidden="1" customHeight="1" x14ac:dyDescent="0.25">
      <c r="A184" s="28" t="s">
        <v>61</v>
      </c>
      <c r="B184" s="26">
        <v>903</v>
      </c>
      <c r="C184" s="26" t="s">
        <v>22</v>
      </c>
      <c r="D184" s="26" t="s">
        <v>60</v>
      </c>
      <c r="E184" s="26" t="s">
        <v>544</v>
      </c>
      <c r="F184" s="26"/>
      <c r="G184" s="9">
        <f t="shared" ref="G184" si="180">G185+G187</f>
        <v>4394</v>
      </c>
      <c r="H184" s="9">
        <f t="shared" ref="H184:N184" si="181">H185+H187</f>
        <v>0</v>
      </c>
      <c r="I184" s="9">
        <f t="shared" si="181"/>
        <v>0</v>
      </c>
      <c r="J184" s="9">
        <f t="shared" si="181"/>
        <v>0</v>
      </c>
      <c r="K184" s="9">
        <f t="shared" si="181"/>
        <v>0</v>
      </c>
      <c r="L184" s="9">
        <f t="shared" si="181"/>
        <v>0</v>
      </c>
      <c r="M184" s="9">
        <f t="shared" si="181"/>
        <v>4394</v>
      </c>
      <c r="N184" s="9">
        <f t="shared" si="181"/>
        <v>0</v>
      </c>
      <c r="O184" s="9">
        <f t="shared" ref="O184:T184" si="182">O185+O187</f>
        <v>0</v>
      </c>
      <c r="P184" s="9">
        <f t="shared" si="182"/>
        <v>0</v>
      </c>
      <c r="Q184" s="9">
        <f t="shared" si="182"/>
        <v>0</v>
      </c>
      <c r="R184" s="9">
        <f t="shared" si="182"/>
        <v>0</v>
      </c>
      <c r="S184" s="9">
        <f t="shared" si="182"/>
        <v>4394</v>
      </c>
      <c r="T184" s="9">
        <f t="shared" si="182"/>
        <v>0</v>
      </c>
      <c r="U184" s="9">
        <f t="shared" ref="U184:Z184" si="183">U185+U187</f>
        <v>0</v>
      </c>
      <c r="V184" s="9">
        <f t="shared" si="183"/>
        <v>0</v>
      </c>
      <c r="W184" s="9">
        <f t="shared" si="183"/>
        <v>0</v>
      </c>
      <c r="X184" s="9">
        <f t="shared" si="183"/>
        <v>0</v>
      </c>
      <c r="Y184" s="9">
        <f t="shared" si="183"/>
        <v>4394</v>
      </c>
      <c r="Z184" s="9">
        <f t="shared" si="183"/>
        <v>0</v>
      </c>
    </row>
    <row r="185" spans="1:26" ht="33" hidden="1" x14ac:dyDescent="0.25">
      <c r="A185" s="25" t="s">
        <v>243</v>
      </c>
      <c r="B185" s="26">
        <v>903</v>
      </c>
      <c r="C185" s="26" t="s">
        <v>22</v>
      </c>
      <c r="D185" s="26" t="s">
        <v>60</v>
      </c>
      <c r="E185" s="26" t="s">
        <v>544</v>
      </c>
      <c r="F185" s="26" t="s">
        <v>31</v>
      </c>
      <c r="G185" s="9">
        <f t="shared" ref="G185:Z185" si="184">G186</f>
        <v>203</v>
      </c>
      <c r="H185" s="9">
        <f t="shared" si="184"/>
        <v>0</v>
      </c>
      <c r="I185" s="9">
        <f t="shared" si="184"/>
        <v>0</v>
      </c>
      <c r="J185" s="9">
        <f t="shared" si="184"/>
        <v>0</v>
      </c>
      <c r="K185" s="9">
        <f t="shared" si="184"/>
        <v>0</v>
      </c>
      <c r="L185" s="9">
        <f t="shared" si="184"/>
        <v>0</v>
      </c>
      <c r="M185" s="9">
        <f t="shared" si="184"/>
        <v>203</v>
      </c>
      <c r="N185" s="9">
        <f t="shared" si="184"/>
        <v>0</v>
      </c>
      <c r="O185" s="9">
        <f t="shared" si="184"/>
        <v>0</v>
      </c>
      <c r="P185" s="9">
        <f t="shared" si="184"/>
        <v>0</v>
      </c>
      <c r="Q185" s="9">
        <f t="shared" si="184"/>
        <v>0</v>
      </c>
      <c r="R185" s="9">
        <f t="shared" si="184"/>
        <v>0</v>
      </c>
      <c r="S185" s="9">
        <f t="shared" si="184"/>
        <v>203</v>
      </c>
      <c r="T185" s="9">
        <f t="shared" si="184"/>
        <v>0</v>
      </c>
      <c r="U185" s="9">
        <f t="shared" si="184"/>
        <v>0</v>
      </c>
      <c r="V185" s="9">
        <f t="shared" si="184"/>
        <v>0</v>
      </c>
      <c r="W185" s="9">
        <f t="shared" si="184"/>
        <v>0</v>
      </c>
      <c r="X185" s="9">
        <f t="shared" si="184"/>
        <v>0</v>
      </c>
      <c r="Y185" s="9">
        <f t="shared" si="184"/>
        <v>203</v>
      </c>
      <c r="Z185" s="9">
        <f t="shared" si="184"/>
        <v>0</v>
      </c>
    </row>
    <row r="186" spans="1:26" ht="33" hidden="1" x14ac:dyDescent="0.25">
      <c r="A186" s="28" t="s">
        <v>37</v>
      </c>
      <c r="B186" s="26">
        <v>903</v>
      </c>
      <c r="C186" s="26" t="s">
        <v>22</v>
      </c>
      <c r="D186" s="26" t="s">
        <v>60</v>
      </c>
      <c r="E186" s="26" t="s">
        <v>544</v>
      </c>
      <c r="F186" s="26" t="s">
        <v>38</v>
      </c>
      <c r="G186" s="9">
        <v>203</v>
      </c>
      <c r="H186" s="10"/>
      <c r="I186" s="86"/>
      <c r="J186" s="86"/>
      <c r="K186" s="86"/>
      <c r="L186" s="86"/>
      <c r="M186" s="9">
        <f>G186+I186+J186+K186+L186</f>
        <v>203</v>
      </c>
      <c r="N186" s="9">
        <f>H186+L186</f>
        <v>0</v>
      </c>
      <c r="O186" s="87"/>
      <c r="P186" s="87"/>
      <c r="Q186" s="87"/>
      <c r="R186" s="87"/>
      <c r="S186" s="9">
        <f>M186+O186+P186+Q186+R186</f>
        <v>203</v>
      </c>
      <c r="T186" s="9">
        <f>N186+R186</f>
        <v>0</v>
      </c>
      <c r="U186" s="87"/>
      <c r="V186" s="87"/>
      <c r="W186" s="87"/>
      <c r="X186" s="87"/>
      <c r="Y186" s="9">
        <f>S186+U186+V186+W186+X186</f>
        <v>203</v>
      </c>
      <c r="Z186" s="9">
        <f>T186+X186</f>
        <v>0</v>
      </c>
    </row>
    <row r="187" spans="1:26" ht="20.100000000000001" hidden="1" customHeight="1" x14ac:dyDescent="0.25">
      <c r="A187" s="28" t="s">
        <v>66</v>
      </c>
      <c r="B187" s="26">
        <v>903</v>
      </c>
      <c r="C187" s="26" t="s">
        <v>22</v>
      </c>
      <c r="D187" s="26" t="s">
        <v>60</v>
      </c>
      <c r="E187" s="26" t="s">
        <v>544</v>
      </c>
      <c r="F187" s="26" t="s">
        <v>67</v>
      </c>
      <c r="G187" s="9">
        <f t="shared" ref="G187:Z187" si="185">G188</f>
        <v>4191</v>
      </c>
      <c r="H187" s="9">
        <f t="shared" si="185"/>
        <v>0</v>
      </c>
      <c r="I187" s="9">
        <f t="shared" si="185"/>
        <v>0</v>
      </c>
      <c r="J187" s="9">
        <f t="shared" si="185"/>
        <v>0</v>
      </c>
      <c r="K187" s="9">
        <f t="shared" si="185"/>
        <v>0</v>
      </c>
      <c r="L187" s="9">
        <f t="shared" si="185"/>
        <v>0</v>
      </c>
      <c r="M187" s="9">
        <f t="shared" si="185"/>
        <v>4191</v>
      </c>
      <c r="N187" s="9">
        <f t="shared" si="185"/>
        <v>0</v>
      </c>
      <c r="O187" s="9">
        <f t="shared" si="185"/>
        <v>0</v>
      </c>
      <c r="P187" s="9">
        <f t="shared" si="185"/>
        <v>0</v>
      </c>
      <c r="Q187" s="9">
        <f t="shared" si="185"/>
        <v>0</v>
      </c>
      <c r="R187" s="9">
        <f t="shared" si="185"/>
        <v>0</v>
      </c>
      <c r="S187" s="9">
        <f t="shared" si="185"/>
        <v>4191</v>
      </c>
      <c r="T187" s="9">
        <f t="shared" si="185"/>
        <v>0</v>
      </c>
      <c r="U187" s="9">
        <f t="shared" si="185"/>
        <v>0</v>
      </c>
      <c r="V187" s="9">
        <f t="shared" si="185"/>
        <v>0</v>
      </c>
      <c r="W187" s="9">
        <f t="shared" si="185"/>
        <v>0</v>
      </c>
      <c r="X187" s="9">
        <f t="shared" si="185"/>
        <v>0</v>
      </c>
      <c r="Y187" s="9">
        <f t="shared" si="185"/>
        <v>4191</v>
      </c>
      <c r="Z187" s="9">
        <f t="shared" si="185"/>
        <v>0</v>
      </c>
    </row>
    <row r="188" spans="1:26" ht="20.100000000000001" hidden="1" customHeight="1" x14ac:dyDescent="0.25">
      <c r="A188" s="28" t="s">
        <v>68</v>
      </c>
      <c r="B188" s="26">
        <v>903</v>
      </c>
      <c r="C188" s="26" t="s">
        <v>22</v>
      </c>
      <c r="D188" s="26" t="s">
        <v>60</v>
      </c>
      <c r="E188" s="26" t="s">
        <v>544</v>
      </c>
      <c r="F188" s="26" t="s">
        <v>69</v>
      </c>
      <c r="G188" s="9">
        <v>4191</v>
      </c>
      <c r="H188" s="9"/>
      <c r="I188" s="86"/>
      <c r="J188" s="86"/>
      <c r="K188" s="86"/>
      <c r="L188" s="86"/>
      <c r="M188" s="9">
        <f>G188+I188+J188+K188+L188</f>
        <v>4191</v>
      </c>
      <c r="N188" s="9">
        <f>H188+L188</f>
        <v>0</v>
      </c>
      <c r="O188" s="87"/>
      <c r="P188" s="87"/>
      <c r="Q188" s="87"/>
      <c r="R188" s="87"/>
      <c r="S188" s="9">
        <f>M188+O188+P188+Q188+R188</f>
        <v>4191</v>
      </c>
      <c r="T188" s="9">
        <f>N188+R188</f>
        <v>0</v>
      </c>
      <c r="U188" s="87"/>
      <c r="V188" s="87"/>
      <c r="W188" s="87"/>
      <c r="X188" s="87"/>
      <c r="Y188" s="9">
        <f>S188+U188+V188+W188+X188</f>
        <v>4191</v>
      </c>
      <c r="Z188" s="9">
        <f>T188+X188</f>
        <v>0</v>
      </c>
    </row>
    <row r="189" spans="1:26" ht="49.5" hidden="1" x14ac:dyDescent="0.25">
      <c r="A189" s="28" t="s">
        <v>162</v>
      </c>
      <c r="B189" s="26">
        <v>903</v>
      </c>
      <c r="C189" s="26" t="s">
        <v>22</v>
      </c>
      <c r="D189" s="26" t="s">
        <v>60</v>
      </c>
      <c r="E189" s="26" t="s">
        <v>545</v>
      </c>
      <c r="F189" s="26"/>
      <c r="G189" s="9">
        <f t="shared" ref="G189:V190" si="186">G190</f>
        <v>3059</v>
      </c>
      <c r="H189" s="9">
        <f t="shared" si="186"/>
        <v>0</v>
      </c>
      <c r="I189" s="9">
        <f t="shared" si="186"/>
        <v>0</v>
      </c>
      <c r="J189" s="9">
        <f t="shared" si="186"/>
        <v>0</v>
      </c>
      <c r="K189" s="9">
        <f t="shared" si="186"/>
        <v>0</v>
      </c>
      <c r="L189" s="9">
        <f t="shared" si="186"/>
        <v>0</v>
      </c>
      <c r="M189" s="9">
        <f t="shared" si="186"/>
        <v>3059</v>
      </c>
      <c r="N189" s="9">
        <f t="shared" si="186"/>
        <v>0</v>
      </c>
      <c r="O189" s="9">
        <f t="shared" si="186"/>
        <v>0</v>
      </c>
      <c r="P189" s="9">
        <f t="shared" si="186"/>
        <v>0</v>
      </c>
      <c r="Q189" s="9">
        <f t="shared" si="186"/>
        <v>0</v>
      </c>
      <c r="R189" s="9">
        <f t="shared" si="186"/>
        <v>0</v>
      </c>
      <c r="S189" s="9">
        <f t="shared" si="186"/>
        <v>3059</v>
      </c>
      <c r="T189" s="9">
        <f t="shared" si="186"/>
        <v>0</v>
      </c>
      <c r="U189" s="9">
        <f t="shared" si="186"/>
        <v>0</v>
      </c>
      <c r="V189" s="9">
        <f t="shared" si="186"/>
        <v>0</v>
      </c>
      <c r="W189" s="9">
        <f t="shared" ref="U189:Z190" si="187">W190</f>
        <v>0</v>
      </c>
      <c r="X189" s="9">
        <f t="shared" si="187"/>
        <v>0</v>
      </c>
      <c r="Y189" s="9">
        <f t="shared" si="187"/>
        <v>3059</v>
      </c>
      <c r="Z189" s="9">
        <f t="shared" si="187"/>
        <v>0</v>
      </c>
    </row>
    <row r="190" spans="1:26" ht="33" hidden="1" x14ac:dyDescent="0.25">
      <c r="A190" s="25" t="s">
        <v>243</v>
      </c>
      <c r="B190" s="26">
        <v>903</v>
      </c>
      <c r="C190" s="26" t="s">
        <v>22</v>
      </c>
      <c r="D190" s="26" t="s">
        <v>60</v>
      </c>
      <c r="E190" s="26" t="s">
        <v>546</v>
      </c>
      <c r="F190" s="26" t="s">
        <v>31</v>
      </c>
      <c r="G190" s="9">
        <f t="shared" si="186"/>
        <v>3059</v>
      </c>
      <c r="H190" s="9">
        <f t="shared" si="186"/>
        <v>0</v>
      </c>
      <c r="I190" s="9">
        <f t="shared" si="186"/>
        <v>0</v>
      </c>
      <c r="J190" s="9">
        <f t="shared" si="186"/>
        <v>0</v>
      </c>
      <c r="K190" s="9">
        <f t="shared" si="186"/>
        <v>0</v>
      </c>
      <c r="L190" s="9">
        <f t="shared" si="186"/>
        <v>0</v>
      </c>
      <c r="M190" s="9">
        <f t="shared" si="186"/>
        <v>3059</v>
      </c>
      <c r="N190" s="9">
        <f t="shared" si="186"/>
        <v>0</v>
      </c>
      <c r="O190" s="9">
        <f t="shared" si="186"/>
        <v>0</v>
      </c>
      <c r="P190" s="9">
        <f t="shared" si="186"/>
        <v>0</v>
      </c>
      <c r="Q190" s="9">
        <f t="shared" si="186"/>
        <v>0</v>
      </c>
      <c r="R190" s="9">
        <f t="shared" si="186"/>
        <v>0</v>
      </c>
      <c r="S190" s="9">
        <f t="shared" si="186"/>
        <v>3059</v>
      </c>
      <c r="T190" s="9">
        <f t="shared" si="186"/>
        <v>0</v>
      </c>
      <c r="U190" s="9">
        <f t="shared" si="187"/>
        <v>0</v>
      </c>
      <c r="V190" s="9">
        <f t="shared" si="187"/>
        <v>0</v>
      </c>
      <c r="W190" s="9">
        <f t="shared" si="187"/>
        <v>0</v>
      </c>
      <c r="X190" s="9">
        <f t="shared" si="187"/>
        <v>0</v>
      </c>
      <c r="Y190" s="9">
        <f t="shared" si="187"/>
        <v>3059</v>
      </c>
      <c r="Z190" s="9">
        <f t="shared" si="187"/>
        <v>0</v>
      </c>
    </row>
    <row r="191" spans="1:26" ht="33" hidden="1" x14ac:dyDescent="0.25">
      <c r="A191" s="28" t="s">
        <v>37</v>
      </c>
      <c r="B191" s="26">
        <v>903</v>
      </c>
      <c r="C191" s="26" t="s">
        <v>22</v>
      </c>
      <c r="D191" s="26" t="s">
        <v>60</v>
      </c>
      <c r="E191" s="26" t="s">
        <v>546</v>
      </c>
      <c r="F191" s="26" t="s">
        <v>38</v>
      </c>
      <c r="G191" s="9">
        <v>3059</v>
      </c>
      <c r="H191" s="10"/>
      <c r="I191" s="86"/>
      <c r="J191" s="86"/>
      <c r="K191" s="86"/>
      <c r="L191" s="86"/>
      <c r="M191" s="9">
        <f>G191+I191+J191+K191+L191</f>
        <v>3059</v>
      </c>
      <c r="N191" s="9">
        <f>H191+L191</f>
        <v>0</v>
      </c>
      <c r="O191" s="87"/>
      <c r="P191" s="87"/>
      <c r="Q191" s="87"/>
      <c r="R191" s="87"/>
      <c r="S191" s="9">
        <f>M191+O191+P191+Q191+R191</f>
        <v>3059</v>
      </c>
      <c r="T191" s="9">
        <f>N191+R191</f>
        <v>0</v>
      </c>
      <c r="U191" s="87"/>
      <c r="V191" s="87"/>
      <c r="W191" s="87"/>
      <c r="X191" s="87"/>
      <c r="Y191" s="9">
        <f>S191+U191+V191+W191+X191</f>
        <v>3059</v>
      </c>
      <c r="Z191" s="9">
        <f>T191+X191</f>
        <v>0</v>
      </c>
    </row>
    <row r="192" spans="1:26" hidden="1" x14ac:dyDescent="0.25">
      <c r="A192" s="28"/>
      <c r="B192" s="69"/>
      <c r="C192" s="26"/>
      <c r="D192" s="26"/>
      <c r="E192" s="26"/>
      <c r="F192" s="26"/>
      <c r="G192" s="9"/>
      <c r="H192" s="10"/>
      <c r="I192" s="86"/>
      <c r="J192" s="86"/>
      <c r="K192" s="86"/>
      <c r="L192" s="86"/>
      <c r="M192" s="86"/>
      <c r="N192" s="86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</row>
    <row r="193" spans="1:26" ht="18.75" hidden="1" x14ac:dyDescent="0.3">
      <c r="A193" s="40" t="s">
        <v>321</v>
      </c>
      <c r="B193" s="41">
        <v>903</v>
      </c>
      <c r="C193" s="24" t="s">
        <v>29</v>
      </c>
      <c r="D193" s="24" t="s">
        <v>118</v>
      </c>
      <c r="E193" s="26"/>
      <c r="F193" s="26"/>
      <c r="G193" s="15">
        <f t="shared" ref="G193:H197" si="188">G194</f>
        <v>0</v>
      </c>
      <c r="H193" s="15">
        <f t="shared" si="188"/>
        <v>0</v>
      </c>
      <c r="I193" s="86"/>
      <c r="J193" s="86"/>
      <c r="K193" s="86"/>
      <c r="L193" s="86"/>
      <c r="M193" s="86"/>
      <c r="N193" s="86"/>
      <c r="O193" s="13">
        <f>O194</f>
        <v>0</v>
      </c>
      <c r="P193" s="13">
        <f t="shared" ref="P193:Z193" si="189">P194</f>
        <v>277</v>
      </c>
      <c r="Q193" s="13">
        <f t="shared" si="189"/>
        <v>0</v>
      </c>
      <c r="R193" s="13">
        <f t="shared" si="189"/>
        <v>0</v>
      </c>
      <c r="S193" s="13">
        <f t="shared" si="189"/>
        <v>277</v>
      </c>
      <c r="T193" s="13">
        <f t="shared" si="189"/>
        <v>0</v>
      </c>
      <c r="U193" s="13">
        <f>U194</f>
        <v>0</v>
      </c>
      <c r="V193" s="13">
        <f t="shared" si="189"/>
        <v>0</v>
      </c>
      <c r="W193" s="13">
        <f t="shared" si="189"/>
        <v>0</v>
      </c>
      <c r="X193" s="13">
        <f t="shared" si="189"/>
        <v>0</v>
      </c>
      <c r="Y193" s="13">
        <f t="shared" si="189"/>
        <v>277</v>
      </c>
      <c r="Z193" s="13">
        <f t="shared" si="189"/>
        <v>0</v>
      </c>
    </row>
    <row r="194" spans="1:26" ht="24" hidden="1" customHeight="1" x14ac:dyDescent="0.25">
      <c r="A194" s="28" t="s">
        <v>62</v>
      </c>
      <c r="B194" s="26">
        <v>903</v>
      </c>
      <c r="C194" s="26" t="s">
        <v>29</v>
      </c>
      <c r="D194" s="26" t="s">
        <v>118</v>
      </c>
      <c r="E194" s="26" t="s">
        <v>63</v>
      </c>
      <c r="F194" s="26"/>
      <c r="G194" s="9">
        <f>G196</f>
        <v>0</v>
      </c>
      <c r="H194" s="9">
        <f>H196</f>
        <v>0</v>
      </c>
      <c r="I194" s="86"/>
      <c r="J194" s="86"/>
      <c r="K194" s="86"/>
      <c r="L194" s="86"/>
      <c r="M194" s="86"/>
      <c r="N194" s="86"/>
      <c r="O194" s="11">
        <f>O195</f>
        <v>0</v>
      </c>
      <c r="P194" s="11">
        <f t="shared" ref="P194:Z197" si="190">P195</f>
        <v>277</v>
      </c>
      <c r="Q194" s="11">
        <f t="shared" si="190"/>
        <v>0</v>
      </c>
      <c r="R194" s="11">
        <f t="shared" si="190"/>
        <v>0</v>
      </c>
      <c r="S194" s="11">
        <f t="shared" si="190"/>
        <v>277</v>
      </c>
      <c r="T194" s="11">
        <f t="shared" si="190"/>
        <v>0</v>
      </c>
      <c r="U194" s="11">
        <f>U195</f>
        <v>0</v>
      </c>
      <c r="V194" s="11">
        <f t="shared" si="190"/>
        <v>0</v>
      </c>
      <c r="W194" s="11">
        <f t="shared" si="190"/>
        <v>0</v>
      </c>
      <c r="X194" s="11">
        <f t="shared" si="190"/>
        <v>0</v>
      </c>
      <c r="Y194" s="11">
        <f t="shared" si="190"/>
        <v>277</v>
      </c>
      <c r="Z194" s="11">
        <f t="shared" si="190"/>
        <v>0</v>
      </c>
    </row>
    <row r="195" spans="1:26" ht="20.100000000000001" hidden="1" customHeight="1" x14ac:dyDescent="0.25">
      <c r="A195" s="28" t="s">
        <v>15</v>
      </c>
      <c r="B195" s="26">
        <v>903</v>
      </c>
      <c r="C195" s="26" t="s">
        <v>29</v>
      </c>
      <c r="D195" s="26" t="s">
        <v>118</v>
      </c>
      <c r="E195" s="26" t="s">
        <v>64</v>
      </c>
      <c r="F195" s="26"/>
      <c r="G195" s="9"/>
      <c r="H195" s="9"/>
      <c r="I195" s="86"/>
      <c r="J195" s="86"/>
      <c r="K195" s="86"/>
      <c r="L195" s="86"/>
      <c r="M195" s="86"/>
      <c r="N195" s="86"/>
      <c r="O195" s="11">
        <f>O196</f>
        <v>0</v>
      </c>
      <c r="P195" s="11">
        <f t="shared" si="190"/>
        <v>277</v>
      </c>
      <c r="Q195" s="11">
        <f t="shared" si="190"/>
        <v>0</v>
      </c>
      <c r="R195" s="11">
        <f t="shared" si="190"/>
        <v>0</v>
      </c>
      <c r="S195" s="11">
        <f t="shared" si="190"/>
        <v>277</v>
      </c>
      <c r="T195" s="11">
        <f t="shared" si="190"/>
        <v>0</v>
      </c>
      <c r="U195" s="11">
        <f>U196</f>
        <v>0</v>
      </c>
      <c r="V195" s="11">
        <f t="shared" si="190"/>
        <v>0</v>
      </c>
      <c r="W195" s="11">
        <f t="shared" si="190"/>
        <v>0</v>
      </c>
      <c r="X195" s="11">
        <f t="shared" si="190"/>
        <v>0</v>
      </c>
      <c r="Y195" s="11">
        <f t="shared" si="190"/>
        <v>277</v>
      </c>
      <c r="Z195" s="11">
        <f t="shared" si="190"/>
        <v>0</v>
      </c>
    </row>
    <row r="196" spans="1:26" ht="27.75" hidden="1" customHeight="1" x14ac:dyDescent="0.25">
      <c r="A196" s="28" t="s">
        <v>419</v>
      </c>
      <c r="B196" s="26" t="s">
        <v>604</v>
      </c>
      <c r="C196" s="26" t="s">
        <v>29</v>
      </c>
      <c r="D196" s="26" t="s">
        <v>118</v>
      </c>
      <c r="E196" s="26" t="s">
        <v>418</v>
      </c>
      <c r="F196" s="26"/>
      <c r="G196" s="9">
        <f t="shared" si="188"/>
        <v>0</v>
      </c>
      <c r="H196" s="9">
        <f t="shared" si="188"/>
        <v>0</v>
      </c>
      <c r="I196" s="86"/>
      <c r="J196" s="86"/>
      <c r="K196" s="86"/>
      <c r="L196" s="86"/>
      <c r="M196" s="86"/>
      <c r="N196" s="86"/>
      <c r="O196" s="11">
        <f>O197</f>
        <v>0</v>
      </c>
      <c r="P196" s="11">
        <f t="shared" si="190"/>
        <v>277</v>
      </c>
      <c r="Q196" s="11">
        <f t="shared" si="190"/>
        <v>0</v>
      </c>
      <c r="R196" s="11">
        <f t="shared" si="190"/>
        <v>0</v>
      </c>
      <c r="S196" s="11">
        <f t="shared" si="190"/>
        <v>277</v>
      </c>
      <c r="T196" s="11">
        <f t="shared" si="190"/>
        <v>0</v>
      </c>
      <c r="U196" s="11">
        <f>U197</f>
        <v>0</v>
      </c>
      <c r="V196" s="11">
        <f t="shared" si="190"/>
        <v>0</v>
      </c>
      <c r="W196" s="11">
        <f t="shared" si="190"/>
        <v>0</v>
      </c>
      <c r="X196" s="11">
        <f t="shared" si="190"/>
        <v>0</v>
      </c>
      <c r="Y196" s="11">
        <f t="shared" si="190"/>
        <v>277</v>
      </c>
      <c r="Z196" s="11">
        <f t="shared" si="190"/>
        <v>0</v>
      </c>
    </row>
    <row r="197" spans="1:26" ht="21.75" hidden="1" customHeight="1" x14ac:dyDescent="0.25">
      <c r="A197" s="28" t="s">
        <v>66</v>
      </c>
      <c r="B197" s="26" t="s">
        <v>604</v>
      </c>
      <c r="C197" s="26" t="s">
        <v>29</v>
      </c>
      <c r="D197" s="26" t="s">
        <v>118</v>
      </c>
      <c r="E197" s="26" t="s">
        <v>418</v>
      </c>
      <c r="F197" s="26" t="s">
        <v>67</v>
      </c>
      <c r="G197" s="9">
        <f t="shared" si="188"/>
        <v>0</v>
      </c>
      <c r="H197" s="9">
        <f t="shared" si="188"/>
        <v>0</v>
      </c>
      <c r="I197" s="86"/>
      <c r="J197" s="86"/>
      <c r="K197" s="86"/>
      <c r="L197" s="86"/>
      <c r="M197" s="86"/>
      <c r="N197" s="86"/>
      <c r="O197" s="11">
        <f>O198</f>
        <v>0</v>
      </c>
      <c r="P197" s="11">
        <f t="shared" si="190"/>
        <v>277</v>
      </c>
      <c r="Q197" s="11">
        <f t="shared" si="190"/>
        <v>0</v>
      </c>
      <c r="R197" s="11">
        <f t="shared" si="190"/>
        <v>0</v>
      </c>
      <c r="S197" s="11">
        <f t="shared" si="190"/>
        <v>277</v>
      </c>
      <c r="T197" s="11">
        <f t="shared" si="190"/>
        <v>0</v>
      </c>
      <c r="U197" s="11">
        <f>U198</f>
        <v>0</v>
      </c>
      <c r="V197" s="11">
        <f t="shared" si="190"/>
        <v>0</v>
      </c>
      <c r="W197" s="11">
        <f t="shared" si="190"/>
        <v>0</v>
      </c>
      <c r="X197" s="11">
        <f t="shared" si="190"/>
        <v>0</v>
      </c>
      <c r="Y197" s="11">
        <f t="shared" si="190"/>
        <v>277</v>
      </c>
      <c r="Z197" s="11">
        <f t="shared" si="190"/>
        <v>0</v>
      </c>
    </row>
    <row r="198" spans="1:26" ht="22.5" hidden="1" customHeight="1" x14ac:dyDescent="0.25">
      <c r="A198" s="28" t="s">
        <v>68</v>
      </c>
      <c r="B198" s="26" t="s">
        <v>604</v>
      </c>
      <c r="C198" s="26" t="s">
        <v>29</v>
      </c>
      <c r="D198" s="26" t="s">
        <v>118</v>
      </c>
      <c r="E198" s="26" t="s">
        <v>418</v>
      </c>
      <c r="F198" s="26" t="s">
        <v>69</v>
      </c>
      <c r="G198" s="9"/>
      <c r="H198" s="10"/>
      <c r="I198" s="86"/>
      <c r="J198" s="86"/>
      <c r="K198" s="86"/>
      <c r="L198" s="86"/>
      <c r="M198" s="86"/>
      <c r="N198" s="86"/>
      <c r="O198" s="11"/>
      <c r="P198" s="11">
        <v>277</v>
      </c>
      <c r="Q198" s="11"/>
      <c r="R198" s="11"/>
      <c r="S198" s="9">
        <f>M198+O198+P198+Q198+R198</f>
        <v>277</v>
      </c>
      <c r="T198" s="9">
        <f>N198+R198</f>
        <v>0</v>
      </c>
      <c r="U198" s="11"/>
      <c r="V198" s="11"/>
      <c r="W198" s="11"/>
      <c r="X198" s="11"/>
      <c r="Y198" s="9">
        <f>S198+U198+V198+W198+X198</f>
        <v>277</v>
      </c>
      <c r="Z198" s="9">
        <f>T198+X198</f>
        <v>0</v>
      </c>
    </row>
    <row r="199" spans="1:26" hidden="1" x14ac:dyDescent="0.25">
      <c r="A199" s="25"/>
      <c r="B199" s="26"/>
      <c r="C199" s="26"/>
      <c r="D199" s="26"/>
      <c r="E199" s="26"/>
      <c r="F199" s="26"/>
      <c r="G199" s="9"/>
      <c r="H199" s="10"/>
      <c r="I199" s="86"/>
      <c r="J199" s="86"/>
      <c r="K199" s="86"/>
      <c r="L199" s="86"/>
      <c r="M199" s="86"/>
      <c r="N199" s="86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</row>
    <row r="200" spans="1:26" ht="21" hidden="1" customHeight="1" x14ac:dyDescent="0.3">
      <c r="A200" s="40" t="s">
        <v>75</v>
      </c>
      <c r="B200" s="41">
        <v>903</v>
      </c>
      <c r="C200" s="24" t="s">
        <v>29</v>
      </c>
      <c r="D200" s="24" t="s">
        <v>76</v>
      </c>
      <c r="E200" s="26"/>
      <c r="F200" s="26"/>
      <c r="G200" s="15" t="e">
        <f t="shared" ref="G200:H201" si="191">G201</f>
        <v>#REF!</v>
      </c>
      <c r="H200" s="15" t="e">
        <f t="shared" si="191"/>
        <v>#REF!</v>
      </c>
      <c r="I200" s="86"/>
      <c r="J200" s="86"/>
      <c r="K200" s="86"/>
      <c r="L200" s="86"/>
      <c r="M200" s="86"/>
      <c r="N200" s="86"/>
      <c r="O200" s="13">
        <f>O201</f>
        <v>0</v>
      </c>
      <c r="P200" s="13">
        <f t="shared" ref="P200:Z200" si="192">P201</f>
        <v>425</v>
      </c>
      <c r="Q200" s="13">
        <f t="shared" si="192"/>
        <v>0</v>
      </c>
      <c r="R200" s="13">
        <f t="shared" si="192"/>
        <v>0</v>
      </c>
      <c r="S200" s="13">
        <f t="shared" si="192"/>
        <v>425</v>
      </c>
      <c r="T200" s="13">
        <f t="shared" si="192"/>
        <v>0</v>
      </c>
      <c r="U200" s="13">
        <f>U201</f>
        <v>0</v>
      </c>
      <c r="V200" s="13">
        <f t="shared" si="192"/>
        <v>0</v>
      </c>
      <c r="W200" s="13">
        <f t="shared" si="192"/>
        <v>0</v>
      </c>
      <c r="X200" s="13">
        <f t="shared" si="192"/>
        <v>0</v>
      </c>
      <c r="Y200" s="13">
        <f t="shared" si="192"/>
        <v>425</v>
      </c>
      <c r="Z200" s="13">
        <f t="shared" si="192"/>
        <v>0</v>
      </c>
    </row>
    <row r="201" spans="1:26" ht="20.100000000000001" hidden="1" customHeight="1" x14ac:dyDescent="0.25">
      <c r="A201" s="28" t="s">
        <v>62</v>
      </c>
      <c r="B201" s="26">
        <v>903</v>
      </c>
      <c r="C201" s="26" t="s">
        <v>29</v>
      </c>
      <c r="D201" s="26" t="s">
        <v>76</v>
      </c>
      <c r="E201" s="26" t="s">
        <v>63</v>
      </c>
      <c r="F201" s="26"/>
      <c r="G201" s="9" t="e">
        <f t="shared" si="191"/>
        <v>#REF!</v>
      </c>
      <c r="H201" s="9" t="e">
        <f t="shared" si="191"/>
        <v>#REF!</v>
      </c>
      <c r="I201" s="86"/>
      <c r="J201" s="86"/>
      <c r="K201" s="86"/>
      <c r="L201" s="86"/>
      <c r="M201" s="86"/>
      <c r="N201" s="86"/>
      <c r="O201" s="87">
        <f>O202</f>
        <v>0</v>
      </c>
      <c r="P201" s="11">
        <f t="shared" ref="P201:Z202" si="193">P202</f>
        <v>425</v>
      </c>
      <c r="Q201" s="11">
        <f t="shared" si="193"/>
        <v>0</v>
      </c>
      <c r="R201" s="11">
        <f t="shared" si="193"/>
        <v>0</v>
      </c>
      <c r="S201" s="11">
        <f t="shared" si="193"/>
        <v>425</v>
      </c>
      <c r="T201" s="11">
        <f t="shared" si="193"/>
        <v>0</v>
      </c>
      <c r="U201" s="87">
        <f>U202</f>
        <v>0</v>
      </c>
      <c r="V201" s="11">
        <f t="shared" si="193"/>
        <v>0</v>
      </c>
      <c r="W201" s="11">
        <f t="shared" si="193"/>
        <v>0</v>
      </c>
      <c r="X201" s="11">
        <f t="shared" si="193"/>
        <v>0</v>
      </c>
      <c r="Y201" s="11">
        <f t="shared" si="193"/>
        <v>425</v>
      </c>
      <c r="Z201" s="11">
        <f t="shared" si="193"/>
        <v>0</v>
      </c>
    </row>
    <row r="202" spans="1:26" ht="20.100000000000001" hidden="1" customHeight="1" x14ac:dyDescent="0.25">
      <c r="A202" s="28" t="s">
        <v>15</v>
      </c>
      <c r="B202" s="26">
        <v>903</v>
      </c>
      <c r="C202" s="26" t="s">
        <v>29</v>
      </c>
      <c r="D202" s="26" t="s">
        <v>76</v>
      </c>
      <c r="E202" s="26" t="s">
        <v>64</v>
      </c>
      <c r="F202" s="26"/>
      <c r="G202" s="9" t="e">
        <f>#REF!</f>
        <v>#REF!</v>
      </c>
      <c r="H202" s="9" t="e">
        <f>#REF!</f>
        <v>#REF!</v>
      </c>
      <c r="I202" s="86"/>
      <c r="J202" s="86"/>
      <c r="K202" s="86"/>
      <c r="L202" s="86"/>
      <c r="M202" s="86"/>
      <c r="N202" s="86"/>
      <c r="O202" s="87">
        <f>O203</f>
        <v>0</v>
      </c>
      <c r="P202" s="11">
        <f t="shared" si="193"/>
        <v>425</v>
      </c>
      <c r="Q202" s="11">
        <f t="shared" si="193"/>
        <v>0</v>
      </c>
      <c r="R202" s="11">
        <f t="shared" si="193"/>
        <v>0</v>
      </c>
      <c r="S202" s="11">
        <f t="shared" si="193"/>
        <v>425</v>
      </c>
      <c r="T202" s="11">
        <f t="shared" si="193"/>
        <v>0</v>
      </c>
      <c r="U202" s="87">
        <f>U203</f>
        <v>0</v>
      </c>
      <c r="V202" s="11">
        <f t="shared" si="193"/>
        <v>0</v>
      </c>
      <c r="W202" s="11">
        <f t="shared" si="193"/>
        <v>0</v>
      </c>
      <c r="X202" s="11">
        <f t="shared" si="193"/>
        <v>0</v>
      </c>
      <c r="Y202" s="11">
        <f t="shared" si="193"/>
        <v>425</v>
      </c>
      <c r="Z202" s="11">
        <f t="shared" si="193"/>
        <v>0</v>
      </c>
    </row>
    <row r="203" spans="1:26" ht="19.5" hidden="1" customHeight="1" x14ac:dyDescent="0.25">
      <c r="A203" s="28" t="s">
        <v>175</v>
      </c>
      <c r="B203" s="26" t="s">
        <v>604</v>
      </c>
      <c r="C203" s="26" t="s">
        <v>29</v>
      </c>
      <c r="D203" s="26" t="s">
        <v>177</v>
      </c>
      <c r="E203" s="26" t="s">
        <v>741</v>
      </c>
      <c r="F203" s="26"/>
      <c r="G203" s="9"/>
      <c r="H203" s="10"/>
      <c r="I203" s="86"/>
      <c r="J203" s="86"/>
      <c r="K203" s="86"/>
      <c r="L203" s="86"/>
      <c r="M203" s="86"/>
      <c r="N203" s="86"/>
      <c r="O203" s="87">
        <f>O204</f>
        <v>0</v>
      </c>
      <c r="P203" s="11">
        <f t="shared" ref="P203:Z204" si="194">P204</f>
        <v>425</v>
      </c>
      <c r="Q203" s="11">
        <f t="shared" si="194"/>
        <v>0</v>
      </c>
      <c r="R203" s="11">
        <f t="shared" si="194"/>
        <v>0</v>
      </c>
      <c r="S203" s="11">
        <f t="shared" si="194"/>
        <v>425</v>
      </c>
      <c r="T203" s="11">
        <f t="shared" si="194"/>
        <v>0</v>
      </c>
      <c r="U203" s="87">
        <f>U204</f>
        <v>0</v>
      </c>
      <c r="V203" s="11">
        <f t="shared" si="194"/>
        <v>0</v>
      </c>
      <c r="W203" s="11">
        <f t="shared" si="194"/>
        <v>0</v>
      </c>
      <c r="X203" s="11">
        <f t="shared" si="194"/>
        <v>0</v>
      </c>
      <c r="Y203" s="11">
        <f t="shared" si="194"/>
        <v>425</v>
      </c>
      <c r="Z203" s="11">
        <f t="shared" si="194"/>
        <v>0</v>
      </c>
    </row>
    <row r="204" spans="1:26" ht="33" hidden="1" x14ac:dyDescent="0.25">
      <c r="A204" s="25" t="s">
        <v>243</v>
      </c>
      <c r="B204" s="26" t="s">
        <v>604</v>
      </c>
      <c r="C204" s="26" t="s">
        <v>29</v>
      </c>
      <c r="D204" s="26" t="s">
        <v>177</v>
      </c>
      <c r="E204" s="26" t="s">
        <v>741</v>
      </c>
      <c r="F204" s="26" t="s">
        <v>31</v>
      </c>
      <c r="G204" s="9"/>
      <c r="H204" s="10"/>
      <c r="I204" s="86"/>
      <c r="J204" s="86"/>
      <c r="K204" s="86"/>
      <c r="L204" s="86"/>
      <c r="M204" s="86"/>
      <c r="N204" s="86"/>
      <c r="O204" s="87">
        <f>O205</f>
        <v>0</v>
      </c>
      <c r="P204" s="11">
        <f t="shared" si="194"/>
        <v>425</v>
      </c>
      <c r="Q204" s="11">
        <f t="shared" si="194"/>
        <v>0</v>
      </c>
      <c r="R204" s="11">
        <f t="shared" si="194"/>
        <v>0</v>
      </c>
      <c r="S204" s="11">
        <f t="shared" si="194"/>
        <v>425</v>
      </c>
      <c r="T204" s="11">
        <f t="shared" si="194"/>
        <v>0</v>
      </c>
      <c r="U204" s="87">
        <f>U205</f>
        <v>0</v>
      </c>
      <c r="V204" s="11">
        <f t="shared" si="194"/>
        <v>0</v>
      </c>
      <c r="W204" s="11">
        <f t="shared" si="194"/>
        <v>0</v>
      </c>
      <c r="X204" s="11">
        <f t="shared" si="194"/>
        <v>0</v>
      </c>
      <c r="Y204" s="11">
        <f t="shared" si="194"/>
        <v>425</v>
      </c>
      <c r="Z204" s="11">
        <f t="shared" si="194"/>
        <v>0</v>
      </c>
    </row>
    <row r="205" spans="1:26" ht="33" hidden="1" x14ac:dyDescent="0.25">
      <c r="A205" s="25" t="s">
        <v>37</v>
      </c>
      <c r="B205" s="26" t="s">
        <v>604</v>
      </c>
      <c r="C205" s="26" t="s">
        <v>29</v>
      </c>
      <c r="D205" s="26" t="s">
        <v>177</v>
      </c>
      <c r="E205" s="26" t="s">
        <v>741</v>
      </c>
      <c r="F205" s="26" t="s">
        <v>38</v>
      </c>
      <c r="G205" s="9"/>
      <c r="H205" s="10"/>
      <c r="I205" s="86"/>
      <c r="J205" s="86"/>
      <c r="K205" s="86"/>
      <c r="L205" s="86"/>
      <c r="M205" s="86"/>
      <c r="N205" s="86"/>
      <c r="O205" s="87"/>
      <c r="P205" s="11">
        <v>425</v>
      </c>
      <c r="Q205" s="11"/>
      <c r="R205" s="11"/>
      <c r="S205" s="9">
        <f>M205+O205+P205+Q205+R205</f>
        <v>425</v>
      </c>
      <c r="T205" s="9">
        <f>N205+R205</f>
        <v>0</v>
      </c>
      <c r="U205" s="87"/>
      <c r="V205" s="11"/>
      <c r="W205" s="11"/>
      <c r="X205" s="11"/>
      <c r="Y205" s="9">
        <f>S205+U205+V205+W205+X205</f>
        <v>425</v>
      </c>
      <c r="Z205" s="9">
        <f>T205+X205</f>
        <v>0</v>
      </c>
    </row>
    <row r="206" spans="1:26" hidden="1" x14ac:dyDescent="0.25">
      <c r="A206" s="25"/>
      <c r="B206" s="26"/>
      <c r="C206" s="26"/>
      <c r="D206" s="26"/>
      <c r="E206" s="26"/>
      <c r="F206" s="26"/>
      <c r="G206" s="9"/>
      <c r="H206" s="10"/>
      <c r="I206" s="86"/>
      <c r="J206" s="86"/>
      <c r="K206" s="86"/>
      <c r="L206" s="86"/>
      <c r="M206" s="86"/>
      <c r="N206" s="86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</row>
    <row r="207" spans="1:26" ht="18.75" hidden="1" x14ac:dyDescent="0.3">
      <c r="A207" s="40" t="s">
        <v>165</v>
      </c>
      <c r="B207" s="41">
        <v>903</v>
      </c>
      <c r="C207" s="24" t="s">
        <v>146</v>
      </c>
      <c r="D207" s="24" t="s">
        <v>22</v>
      </c>
      <c r="E207" s="24"/>
      <c r="F207" s="24"/>
      <c r="G207" s="15">
        <f t="shared" ref="G207:V211" si="195">G208</f>
        <v>10766</v>
      </c>
      <c r="H207" s="15">
        <f t="shared" si="195"/>
        <v>0</v>
      </c>
      <c r="I207" s="15">
        <f t="shared" si="195"/>
        <v>0</v>
      </c>
      <c r="J207" s="15">
        <f t="shared" si="195"/>
        <v>0</v>
      </c>
      <c r="K207" s="15">
        <f t="shared" si="195"/>
        <v>0</v>
      </c>
      <c r="L207" s="15">
        <f t="shared" si="195"/>
        <v>0</v>
      </c>
      <c r="M207" s="15">
        <f t="shared" si="195"/>
        <v>10766</v>
      </c>
      <c r="N207" s="15">
        <f t="shared" si="195"/>
        <v>0</v>
      </c>
      <c r="O207" s="15">
        <f t="shared" si="195"/>
        <v>0</v>
      </c>
      <c r="P207" s="15">
        <f t="shared" si="195"/>
        <v>0</v>
      </c>
      <c r="Q207" s="15">
        <f t="shared" si="195"/>
        <v>0</v>
      </c>
      <c r="R207" s="15">
        <f t="shared" si="195"/>
        <v>0</v>
      </c>
      <c r="S207" s="15">
        <f t="shared" si="195"/>
        <v>10766</v>
      </c>
      <c r="T207" s="15">
        <f t="shared" si="195"/>
        <v>0</v>
      </c>
      <c r="U207" s="15">
        <f t="shared" si="195"/>
        <v>0</v>
      </c>
      <c r="V207" s="15">
        <f t="shared" si="195"/>
        <v>0</v>
      </c>
      <c r="W207" s="15">
        <f t="shared" ref="U207:Z211" si="196">W208</f>
        <v>0</v>
      </c>
      <c r="X207" s="15">
        <f t="shared" si="196"/>
        <v>0</v>
      </c>
      <c r="Y207" s="15">
        <f t="shared" si="196"/>
        <v>10766</v>
      </c>
      <c r="Z207" s="15">
        <f t="shared" si="196"/>
        <v>0</v>
      </c>
    </row>
    <row r="208" spans="1:26" ht="20.100000000000001" hidden="1" customHeight="1" x14ac:dyDescent="0.25">
      <c r="A208" s="28" t="s">
        <v>62</v>
      </c>
      <c r="B208" s="26">
        <v>903</v>
      </c>
      <c r="C208" s="26" t="s">
        <v>146</v>
      </c>
      <c r="D208" s="26" t="s">
        <v>22</v>
      </c>
      <c r="E208" s="26" t="s">
        <v>63</v>
      </c>
      <c r="F208" s="26"/>
      <c r="G208" s="9">
        <f t="shared" si="195"/>
        <v>10766</v>
      </c>
      <c r="H208" s="9">
        <f t="shared" si="195"/>
        <v>0</v>
      </c>
      <c r="I208" s="9">
        <f t="shared" si="195"/>
        <v>0</v>
      </c>
      <c r="J208" s="9">
        <f t="shared" si="195"/>
        <v>0</v>
      </c>
      <c r="K208" s="9">
        <f t="shared" si="195"/>
        <v>0</v>
      </c>
      <c r="L208" s="9">
        <f t="shared" si="195"/>
        <v>0</v>
      </c>
      <c r="M208" s="9">
        <f t="shared" si="195"/>
        <v>10766</v>
      </c>
      <c r="N208" s="9">
        <f t="shared" si="195"/>
        <v>0</v>
      </c>
      <c r="O208" s="9">
        <f t="shared" si="195"/>
        <v>0</v>
      </c>
      <c r="P208" s="9">
        <f t="shared" si="195"/>
        <v>0</v>
      </c>
      <c r="Q208" s="9">
        <f t="shared" si="195"/>
        <v>0</v>
      </c>
      <c r="R208" s="9">
        <f t="shared" si="195"/>
        <v>0</v>
      </c>
      <c r="S208" s="9">
        <f t="shared" si="195"/>
        <v>10766</v>
      </c>
      <c r="T208" s="9">
        <f t="shared" si="195"/>
        <v>0</v>
      </c>
      <c r="U208" s="9">
        <f t="shared" si="196"/>
        <v>0</v>
      </c>
      <c r="V208" s="9">
        <f t="shared" si="196"/>
        <v>0</v>
      </c>
      <c r="W208" s="9">
        <f t="shared" si="196"/>
        <v>0</v>
      </c>
      <c r="X208" s="9">
        <f t="shared" si="196"/>
        <v>0</v>
      </c>
      <c r="Y208" s="9">
        <f t="shared" si="196"/>
        <v>10766</v>
      </c>
      <c r="Z208" s="9">
        <f t="shared" si="196"/>
        <v>0</v>
      </c>
    </row>
    <row r="209" spans="1:26" ht="20.100000000000001" hidden="1" customHeight="1" x14ac:dyDescent="0.25">
      <c r="A209" s="28" t="s">
        <v>15</v>
      </c>
      <c r="B209" s="26">
        <v>903</v>
      </c>
      <c r="C209" s="26" t="s">
        <v>146</v>
      </c>
      <c r="D209" s="26" t="s">
        <v>22</v>
      </c>
      <c r="E209" s="26" t="s">
        <v>64</v>
      </c>
      <c r="F209" s="26"/>
      <c r="G209" s="9">
        <f t="shared" si="195"/>
        <v>10766</v>
      </c>
      <c r="H209" s="9">
        <f t="shared" si="195"/>
        <v>0</v>
      </c>
      <c r="I209" s="9">
        <f t="shared" si="195"/>
        <v>0</v>
      </c>
      <c r="J209" s="9">
        <f t="shared" si="195"/>
        <v>0</v>
      </c>
      <c r="K209" s="9">
        <f t="shared" si="195"/>
        <v>0</v>
      </c>
      <c r="L209" s="9">
        <f t="shared" si="195"/>
        <v>0</v>
      </c>
      <c r="M209" s="9">
        <f t="shared" si="195"/>
        <v>10766</v>
      </c>
      <c r="N209" s="9">
        <f t="shared" si="195"/>
        <v>0</v>
      </c>
      <c r="O209" s="9">
        <f t="shared" si="195"/>
        <v>0</v>
      </c>
      <c r="P209" s="9">
        <f t="shared" si="195"/>
        <v>0</v>
      </c>
      <c r="Q209" s="9">
        <f t="shared" si="195"/>
        <v>0</v>
      </c>
      <c r="R209" s="9">
        <f t="shared" si="195"/>
        <v>0</v>
      </c>
      <c r="S209" s="9">
        <f t="shared" si="195"/>
        <v>10766</v>
      </c>
      <c r="T209" s="9">
        <f t="shared" si="195"/>
        <v>0</v>
      </c>
      <c r="U209" s="9">
        <f t="shared" si="196"/>
        <v>0</v>
      </c>
      <c r="V209" s="9">
        <f t="shared" si="196"/>
        <v>0</v>
      </c>
      <c r="W209" s="9">
        <f t="shared" si="196"/>
        <v>0</v>
      </c>
      <c r="X209" s="9">
        <f t="shared" si="196"/>
        <v>0</v>
      </c>
      <c r="Y209" s="9">
        <f t="shared" si="196"/>
        <v>10766</v>
      </c>
      <c r="Z209" s="9">
        <f t="shared" si="196"/>
        <v>0</v>
      </c>
    </row>
    <row r="210" spans="1:26" ht="20.100000000000001" hidden="1" customHeight="1" x14ac:dyDescent="0.25">
      <c r="A210" s="28" t="s">
        <v>166</v>
      </c>
      <c r="B210" s="26">
        <v>903</v>
      </c>
      <c r="C210" s="26" t="s">
        <v>146</v>
      </c>
      <c r="D210" s="26" t="s">
        <v>22</v>
      </c>
      <c r="E210" s="26" t="s">
        <v>183</v>
      </c>
      <c r="F210" s="26"/>
      <c r="G210" s="9">
        <f t="shared" si="195"/>
        <v>10766</v>
      </c>
      <c r="H210" s="9">
        <f t="shared" si="195"/>
        <v>0</v>
      </c>
      <c r="I210" s="9">
        <f t="shared" si="195"/>
        <v>0</v>
      </c>
      <c r="J210" s="9">
        <f t="shared" si="195"/>
        <v>0</v>
      </c>
      <c r="K210" s="9">
        <f t="shared" si="195"/>
        <v>0</v>
      </c>
      <c r="L210" s="9">
        <f t="shared" si="195"/>
        <v>0</v>
      </c>
      <c r="M210" s="9">
        <f t="shared" si="195"/>
        <v>10766</v>
      </c>
      <c r="N210" s="9">
        <f t="shared" si="195"/>
        <v>0</v>
      </c>
      <c r="O210" s="9">
        <f t="shared" si="195"/>
        <v>0</v>
      </c>
      <c r="P210" s="9">
        <f t="shared" si="195"/>
        <v>0</v>
      </c>
      <c r="Q210" s="9">
        <f t="shared" si="195"/>
        <v>0</v>
      </c>
      <c r="R210" s="9">
        <f t="shared" si="195"/>
        <v>0</v>
      </c>
      <c r="S210" s="9">
        <f t="shared" si="195"/>
        <v>10766</v>
      </c>
      <c r="T210" s="9">
        <f t="shared" si="195"/>
        <v>0</v>
      </c>
      <c r="U210" s="9">
        <f t="shared" si="196"/>
        <v>0</v>
      </c>
      <c r="V210" s="9">
        <f t="shared" si="196"/>
        <v>0</v>
      </c>
      <c r="W210" s="9">
        <f t="shared" si="196"/>
        <v>0</v>
      </c>
      <c r="X210" s="9">
        <f t="shared" si="196"/>
        <v>0</v>
      </c>
      <c r="Y210" s="9">
        <f t="shared" si="196"/>
        <v>10766</v>
      </c>
      <c r="Z210" s="9">
        <f t="shared" si="196"/>
        <v>0</v>
      </c>
    </row>
    <row r="211" spans="1:26" ht="33" hidden="1" x14ac:dyDescent="0.25">
      <c r="A211" s="25" t="s">
        <v>243</v>
      </c>
      <c r="B211" s="42">
        <v>903</v>
      </c>
      <c r="C211" s="26" t="s">
        <v>146</v>
      </c>
      <c r="D211" s="26" t="s">
        <v>22</v>
      </c>
      <c r="E211" s="26" t="s">
        <v>183</v>
      </c>
      <c r="F211" s="26" t="s">
        <v>31</v>
      </c>
      <c r="G211" s="9">
        <f t="shared" si="195"/>
        <v>10766</v>
      </c>
      <c r="H211" s="9">
        <f t="shared" si="195"/>
        <v>0</v>
      </c>
      <c r="I211" s="9">
        <f t="shared" si="195"/>
        <v>0</v>
      </c>
      <c r="J211" s="9">
        <f t="shared" si="195"/>
        <v>0</v>
      </c>
      <c r="K211" s="9">
        <f t="shared" si="195"/>
        <v>0</v>
      </c>
      <c r="L211" s="9">
        <f t="shared" si="195"/>
        <v>0</v>
      </c>
      <c r="M211" s="9">
        <f t="shared" si="195"/>
        <v>10766</v>
      </c>
      <c r="N211" s="9">
        <f t="shared" si="195"/>
        <v>0</v>
      </c>
      <c r="O211" s="9">
        <f t="shared" si="195"/>
        <v>0</v>
      </c>
      <c r="P211" s="9">
        <f t="shared" si="195"/>
        <v>0</v>
      </c>
      <c r="Q211" s="9">
        <f t="shared" si="195"/>
        <v>0</v>
      </c>
      <c r="R211" s="9">
        <f t="shared" si="195"/>
        <v>0</v>
      </c>
      <c r="S211" s="9">
        <f t="shared" si="195"/>
        <v>10766</v>
      </c>
      <c r="T211" s="9">
        <f t="shared" si="195"/>
        <v>0</v>
      </c>
      <c r="U211" s="9">
        <f t="shared" si="196"/>
        <v>0</v>
      </c>
      <c r="V211" s="9">
        <f t="shared" si="196"/>
        <v>0</v>
      </c>
      <c r="W211" s="9">
        <f t="shared" si="196"/>
        <v>0</v>
      </c>
      <c r="X211" s="9">
        <f t="shared" si="196"/>
        <v>0</v>
      </c>
      <c r="Y211" s="9">
        <f t="shared" si="196"/>
        <v>10766</v>
      </c>
      <c r="Z211" s="9">
        <f t="shared" si="196"/>
        <v>0</v>
      </c>
    </row>
    <row r="212" spans="1:26" ht="33" hidden="1" x14ac:dyDescent="0.25">
      <c r="A212" s="25" t="s">
        <v>37</v>
      </c>
      <c r="B212" s="42">
        <v>903</v>
      </c>
      <c r="C212" s="26" t="s">
        <v>146</v>
      </c>
      <c r="D212" s="26" t="s">
        <v>22</v>
      </c>
      <c r="E212" s="26" t="s">
        <v>183</v>
      </c>
      <c r="F212" s="26" t="s">
        <v>38</v>
      </c>
      <c r="G212" s="9">
        <v>10766</v>
      </c>
      <c r="H212" s="10"/>
      <c r="I212" s="86"/>
      <c r="J212" s="86"/>
      <c r="K212" s="86"/>
      <c r="L212" s="86"/>
      <c r="M212" s="9">
        <f>G212+I212+J212+K212+L212</f>
        <v>10766</v>
      </c>
      <c r="N212" s="9">
        <f>H212+L212</f>
        <v>0</v>
      </c>
      <c r="O212" s="87"/>
      <c r="P212" s="87"/>
      <c r="Q212" s="87"/>
      <c r="R212" s="87"/>
      <c r="S212" s="9">
        <f>M212+O212+P212+Q212+R212</f>
        <v>10766</v>
      </c>
      <c r="T212" s="9">
        <f>N212+R212</f>
        <v>0</v>
      </c>
      <c r="U212" s="87"/>
      <c r="V212" s="87"/>
      <c r="W212" s="87"/>
      <c r="X212" s="87"/>
      <c r="Y212" s="9">
        <f>S212+U212+V212+W212+X212</f>
        <v>10766</v>
      </c>
      <c r="Z212" s="9">
        <f>T212+X212</f>
        <v>0</v>
      </c>
    </row>
    <row r="213" spans="1:26" hidden="1" x14ac:dyDescent="0.25">
      <c r="A213" s="28"/>
      <c r="B213" s="42"/>
      <c r="C213" s="26"/>
      <c r="D213" s="26"/>
      <c r="E213" s="26"/>
      <c r="F213" s="26"/>
      <c r="G213" s="9"/>
      <c r="H213" s="9"/>
      <c r="I213" s="86"/>
      <c r="J213" s="86"/>
      <c r="K213" s="86"/>
      <c r="L213" s="86"/>
      <c r="M213" s="86"/>
      <c r="N213" s="86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</row>
    <row r="214" spans="1:26" ht="18.75" hidden="1" x14ac:dyDescent="0.3">
      <c r="A214" s="40" t="s">
        <v>325</v>
      </c>
      <c r="B214" s="41">
        <v>903</v>
      </c>
      <c r="C214" s="24" t="s">
        <v>146</v>
      </c>
      <c r="D214" s="24" t="s">
        <v>8</v>
      </c>
      <c r="E214" s="26"/>
      <c r="F214" s="26"/>
      <c r="G214" s="15">
        <f t="shared" ref="G214:V218" si="197">G215</f>
        <v>137</v>
      </c>
      <c r="H214" s="15">
        <f t="shared" si="197"/>
        <v>0</v>
      </c>
      <c r="I214" s="15">
        <f t="shared" si="197"/>
        <v>0</v>
      </c>
      <c r="J214" s="15">
        <f t="shared" si="197"/>
        <v>0</v>
      </c>
      <c r="K214" s="15">
        <f t="shared" si="197"/>
        <v>0</v>
      </c>
      <c r="L214" s="15">
        <f t="shared" si="197"/>
        <v>0</v>
      </c>
      <c r="M214" s="15">
        <f t="shared" si="197"/>
        <v>137</v>
      </c>
      <c r="N214" s="15">
        <f t="shared" si="197"/>
        <v>0</v>
      </c>
      <c r="O214" s="15">
        <f t="shared" si="197"/>
        <v>0</v>
      </c>
      <c r="P214" s="15">
        <f t="shared" si="197"/>
        <v>0</v>
      </c>
      <c r="Q214" s="15">
        <f t="shared" si="197"/>
        <v>0</v>
      </c>
      <c r="R214" s="15">
        <f t="shared" si="197"/>
        <v>0</v>
      </c>
      <c r="S214" s="15">
        <f t="shared" si="197"/>
        <v>137</v>
      </c>
      <c r="T214" s="15">
        <f t="shared" si="197"/>
        <v>0</v>
      </c>
      <c r="U214" s="15">
        <f t="shared" si="197"/>
        <v>0</v>
      </c>
      <c r="V214" s="15">
        <f t="shared" si="197"/>
        <v>0</v>
      </c>
      <c r="W214" s="15">
        <f t="shared" ref="U214:Z218" si="198">W215</f>
        <v>0</v>
      </c>
      <c r="X214" s="15">
        <f t="shared" si="198"/>
        <v>0</v>
      </c>
      <c r="Y214" s="15">
        <f t="shared" si="198"/>
        <v>137</v>
      </c>
      <c r="Z214" s="15">
        <f t="shared" si="198"/>
        <v>0</v>
      </c>
    </row>
    <row r="215" spans="1:26" ht="20.100000000000001" hidden="1" customHeight="1" x14ac:dyDescent="0.25">
      <c r="A215" s="28" t="s">
        <v>62</v>
      </c>
      <c r="B215" s="26">
        <v>903</v>
      </c>
      <c r="C215" s="26" t="s">
        <v>146</v>
      </c>
      <c r="D215" s="26" t="s">
        <v>8</v>
      </c>
      <c r="E215" s="26" t="s">
        <v>63</v>
      </c>
      <c r="F215" s="26"/>
      <c r="G215" s="9">
        <f t="shared" si="197"/>
        <v>137</v>
      </c>
      <c r="H215" s="9">
        <f t="shared" si="197"/>
        <v>0</v>
      </c>
      <c r="I215" s="9">
        <f t="shared" si="197"/>
        <v>0</v>
      </c>
      <c r="J215" s="9">
        <f t="shared" si="197"/>
        <v>0</v>
      </c>
      <c r="K215" s="9">
        <f t="shared" si="197"/>
        <v>0</v>
      </c>
      <c r="L215" s="9">
        <f t="shared" si="197"/>
        <v>0</v>
      </c>
      <c r="M215" s="9">
        <f t="shared" si="197"/>
        <v>137</v>
      </c>
      <c r="N215" s="9">
        <f t="shared" si="197"/>
        <v>0</v>
      </c>
      <c r="O215" s="9">
        <f t="shared" si="197"/>
        <v>0</v>
      </c>
      <c r="P215" s="9">
        <f t="shared" si="197"/>
        <v>0</v>
      </c>
      <c r="Q215" s="9">
        <f t="shared" si="197"/>
        <v>0</v>
      </c>
      <c r="R215" s="9">
        <f t="shared" si="197"/>
        <v>0</v>
      </c>
      <c r="S215" s="9">
        <f t="shared" si="197"/>
        <v>137</v>
      </c>
      <c r="T215" s="9">
        <f t="shared" si="197"/>
        <v>0</v>
      </c>
      <c r="U215" s="9">
        <f t="shared" si="198"/>
        <v>0</v>
      </c>
      <c r="V215" s="9">
        <f t="shared" si="198"/>
        <v>0</v>
      </c>
      <c r="W215" s="9">
        <f t="shared" si="198"/>
        <v>0</v>
      </c>
      <c r="X215" s="9">
        <f t="shared" si="198"/>
        <v>0</v>
      </c>
      <c r="Y215" s="9">
        <f t="shared" si="198"/>
        <v>137</v>
      </c>
      <c r="Z215" s="9">
        <f t="shared" si="198"/>
        <v>0</v>
      </c>
    </row>
    <row r="216" spans="1:26" ht="20.100000000000001" hidden="1" customHeight="1" x14ac:dyDescent="0.25">
      <c r="A216" s="28" t="s">
        <v>15</v>
      </c>
      <c r="B216" s="26">
        <v>903</v>
      </c>
      <c r="C216" s="26" t="s">
        <v>146</v>
      </c>
      <c r="D216" s="26" t="s">
        <v>8</v>
      </c>
      <c r="E216" s="26" t="s">
        <v>64</v>
      </c>
      <c r="F216" s="26"/>
      <c r="G216" s="9">
        <f t="shared" si="197"/>
        <v>137</v>
      </c>
      <c r="H216" s="9">
        <f t="shared" si="197"/>
        <v>0</v>
      </c>
      <c r="I216" s="9">
        <f t="shared" si="197"/>
        <v>0</v>
      </c>
      <c r="J216" s="9">
        <f t="shared" si="197"/>
        <v>0</v>
      </c>
      <c r="K216" s="9">
        <f t="shared" si="197"/>
        <v>0</v>
      </c>
      <c r="L216" s="9">
        <f t="shared" si="197"/>
        <v>0</v>
      </c>
      <c r="M216" s="9">
        <f t="shared" si="197"/>
        <v>137</v>
      </c>
      <c r="N216" s="9">
        <f t="shared" si="197"/>
        <v>0</v>
      </c>
      <c r="O216" s="9">
        <f t="shared" si="197"/>
        <v>0</v>
      </c>
      <c r="P216" s="9">
        <f t="shared" si="197"/>
        <v>0</v>
      </c>
      <c r="Q216" s="9">
        <f t="shared" si="197"/>
        <v>0</v>
      </c>
      <c r="R216" s="9">
        <f t="shared" si="197"/>
        <v>0</v>
      </c>
      <c r="S216" s="9">
        <f t="shared" si="197"/>
        <v>137</v>
      </c>
      <c r="T216" s="9">
        <f t="shared" si="197"/>
        <v>0</v>
      </c>
      <c r="U216" s="9">
        <f t="shared" si="198"/>
        <v>0</v>
      </c>
      <c r="V216" s="9">
        <f t="shared" si="198"/>
        <v>0</v>
      </c>
      <c r="W216" s="9">
        <f t="shared" si="198"/>
        <v>0</v>
      </c>
      <c r="X216" s="9">
        <f t="shared" si="198"/>
        <v>0</v>
      </c>
      <c r="Y216" s="9">
        <f t="shared" si="198"/>
        <v>137</v>
      </c>
      <c r="Z216" s="9">
        <f t="shared" si="198"/>
        <v>0</v>
      </c>
    </row>
    <row r="217" spans="1:26" ht="20.100000000000001" hidden="1" customHeight="1" x14ac:dyDescent="0.25">
      <c r="A217" s="28" t="s">
        <v>326</v>
      </c>
      <c r="B217" s="26">
        <v>903</v>
      </c>
      <c r="C217" s="26" t="s">
        <v>146</v>
      </c>
      <c r="D217" s="26" t="s">
        <v>8</v>
      </c>
      <c r="E217" s="26" t="s">
        <v>386</v>
      </c>
      <c r="F217" s="26"/>
      <c r="G217" s="9">
        <f t="shared" si="197"/>
        <v>137</v>
      </c>
      <c r="H217" s="9">
        <f t="shared" si="197"/>
        <v>0</v>
      </c>
      <c r="I217" s="9">
        <f t="shared" si="197"/>
        <v>0</v>
      </c>
      <c r="J217" s="9">
        <f t="shared" si="197"/>
        <v>0</v>
      </c>
      <c r="K217" s="9">
        <f t="shared" si="197"/>
        <v>0</v>
      </c>
      <c r="L217" s="9">
        <f t="shared" si="197"/>
        <v>0</v>
      </c>
      <c r="M217" s="9">
        <f t="shared" si="197"/>
        <v>137</v>
      </c>
      <c r="N217" s="9">
        <f t="shared" si="197"/>
        <v>0</v>
      </c>
      <c r="O217" s="9">
        <f t="shared" si="197"/>
        <v>0</v>
      </c>
      <c r="P217" s="9">
        <f t="shared" si="197"/>
        <v>0</v>
      </c>
      <c r="Q217" s="9">
        <f t="shared" si="197"/>
        <v>0</v>
      </c>
      <c r="R217" s="9">
        <f t="shared" si="197"/>
        <v>0</v>
      </c>
      <c r="S217" s="9">
        <f t="shared" si="197"/>
        <v>137</v>
      </c>
      <c r="T217" s="9">
        <f t="shared" si="197"/>
        <v>0</v>
      </c>
      <c r="U217" s="9">
        <f t="shared" si="198"/>
        <v>0</v>
      </c>
      <c r="V217" s="9">
        <f t="shared" si="198"/>
        <v>0</v>
      </c>
      <c r="W217" s="9">
        <f t="shared" si="198"/>
        <v>0</v>
      </c>
      <c r="X217" s="9">
        <f t="shared" si="198"/>
        <v>0</v>
      </c>
      <c r="Y217" s="9">
        <f t="shared" si="198"/>
        <v>137</v>
      </c>
      <c r="Z217" s="9">
        <f t="shared" si="198"/>
        <v>0</v>
      </c>
    </row>
    <row r="218" spans="1:26" ht="33" hidden="1" x14ac:dyDescent="0.25">
      <c r="A218" s="25" t="s">
        <v>243</v>
      </c>
      <c r="B218" s="42">
        <v>903</v>
      </c>
      <c r="C218" s="26" t="s">
        <v>146</v>
      </c>
      <c r="D218" s="26" t="s">
        <v>8</v>
      </c>
      <c r="E218" s="26" t="s">
        <v>386</v>
      </c>
      <c r="F218" s="26" t="s">
        <v>31</v>
      </c>
      <c r="G218" s="9">
        <f t="shared" si="197"/>
        <v>137</v>
      </c>
      <c r="H218" s="9">
        <f t="shared" si="197"/>
        <v>0</v>
      </c>
      <c r="I218" s="9">
        <f t="shared" si="197"/>
        <v>0</v>
      </c>
      <c r="J218" s="9">
        <f t="shared" si="197"/>
        <v>0</v>
      </c>
      <c r="K218" s="9">
        <f t="shared" si="197"/>
        <v>0</v>
      </c>
      <c r="L218" s="9">
        <f t="shared" si="197"/>
        <v>0</v>
      </c>
      <c r="M218" s="9">
        <f t="shared" si="197"/>
        <v>137</v>
      </c>
      <c r="N218" s="9">
        <f t="shared" si="197"/>
        <v>0</v>
      </c>
      <c r="O218" s="9">
        <f t="shared" si="197"/>
        <v>0</v>
      </c>
      <c r="P218" s="9">
        <f t="shared" si="197"/>
        <v>0</v>
      </c>
      <c r="Q218" s="9">
        <f t="shared" si="197"/>
        <v>0</v>
      </c>
      <c r="R218" s="9">
        <f t="shared" si="197"/>
        <v>0</v>
      </c>
      <c r="S218" s="9">
        <f t="shared" si="197"/>
        <v>137</v>
      </c>
      <c r="T218" s="9">
        <f t="shared" si="197"/>
        <v>0</v>
      </c>
      <c r="U218" s="9">
        <f t="shared" si="198"/>
        <v>0</v>
      </c>
      <c r="V218" s="9">
        <f t="shared" si="198"/>
        <v>0</v>
      </c>
      <c r="W218" s="9">
        <f t="shared" si="198"/>
        <v>0</v>
      </c>
      <c r="X218" s="9">
        <f t="shared" si="198"/>
        <v>0</v>
      </c>
      <c r="Y218" s="9">
        <f t="shared" si="198"/>
        <v>137</v>
      </c>
      <c r="Z218" s="9">
        <f t="shared" si="198"/>
        <v>0</v>
      </c>
    </row>
    <row r="219" spans="1:26" ht="33" hidden="1" x14ac:dyDescent="0.25">
      <c r="A219" s="25" t="s">
        <v>37</v>
      </c>
      <c r="B219" s="42">
        <v>903</v>
      </c>
      <c r="C219" s="26" t="s">
        <v>146</v>
      </c>
      <c r="D219" s="26" t="s">
        <v>8</v>
      </c>
      <c r="E219" s="26" t="s">
        <v>386</v>
      </c>
      <c r="F219" s="26" t="s">
        <v>38</v>
      </c>
      <c r="G219" s="9">
        <v>137</v>
      </c>
      <c r="H219" s="10"/>
      <c r="I219" s="86"/>
      <c r="J219" s="86"/>
      <c r="K219" s="86"/>
      <c r="L219" s="86"/>
      <c r="M219" s="9">
        <f>G219+I219+J219+K219+L219</f>
        <v>137</v>
      </c>
      <c r="N219" s="9">
        <f>H219+L219</f>
        <v>0</v>
      </c>
      <c r="O219" s="87"/>
      <c r="P219" s="87"/>
      <c r="Q219" s="87"/>
      <c r="R219" s="87"/>
      <c r="S219" s="9">
        <f>M219+O219+P219+Q219+R219</f>
        <v>137</v>
      </c>
      <c r="T219" s="9">
        <f>N219+R219</f>
        <v>0</v>
      </c>
      <c r="U219" s="87"/>
      <c r="V219" s="87"/>
      <c r="W219" s="87"/>
      <c r="X219" s="87"/>
      <c r="Y219" s="9">
        <f>S219+U219+V219+W219+X219</f>
        <v>137</v>
      </c>
      <c r="Z219" s="9">
        <f>T219+X219</f>
        <v>0</v>
      </c>
    </row>
    <row r="220" spans="1:26" hidden="1" x14ac:dyDescent="0.25">
      <c r="A220" s="25"/>
      <c r="B220" s="42"/>
      <c r="C220" s="26"/>
      <c r="D220" s="26"/>
      <c r="E220" s="26"/>
      <c r="F220" s="26"/>
      <c r="G220" s="9"/>
      <c r="H220" s="10"/>
      <c r="I220" s="86"/>
      <c r="J220" s="86"/>
      <c r="K220" s="86"/>
      <c r="L220" s="86"/>
      <c r="M220" s="86"/>
      <c r="N220" s="86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</row>
    <row r="221" spans="1:26" ht="18.75" hidden="1" x14ac:dyDescent="0.3">
      <c r="A221" s="40" t="s">
        <v>167</v>
      </c>
      <c r="B221" s="24" t="s">
        <v>604</v>
      </c>
      <c r="C221" s="24" t="s">
        <v>146</v>
      </c>
      <c r="D221" s="24" t="s">
        <v>80</v>
      </c>
      <c r="E221" s="24"/>
      <c r="F221" s="26"/>
      <c r="G221" s="15">
        <f t="shared" ref="G221:H225" si="199">G222</f>
        <v>0</v>
      </c>
      <c r="H221" s="15">
        <f t="shared" si="199"/>
        <v>0</v>
      </c>
      <c r="I221" s="86"/>
      <c r="J221" s="86"/>
      <c r="K221" s="86"/>
      <c r="L221" s="86"/>
      <c r="M221" s="86"/>
      <c r="N221" s="86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</row>
    <row r="222" spans="1:26" ht="20.100000000000001" hidden="1" customHeight="1" x14ac:dyDescent="0.25">
      <c r="A222" s="28" t="s">
        <v>62</v>
      </c>
      <c r="B222" s="26">
        <v>903</v>
      </c>
      <c r="C222" s="26" t="s">
        <v>146</v>
      </c>
      <c r="D222" s="26" t="s">
        <v>80</v>
      </c>
      <c r="E222" s="26" t="s">
        <v>63</v>
      </c>
      <c r="F222" s="26"/>
      <c r="G222" s="9">
        <f t="shared" si="199"/>
        <v>0</v>
      </c>
      <c r="H222" s="9">
        <f t="shared" si="199"/>
        <v>0</v>
      </c>
      <c r="I222" s="86"/>
      <c r="J222" s="86"/>
      <c r="K222" s="86"/>
      <c r="L222" s="86"/>
      <c r="M222" s="86"/>
      <c r="N222" s="86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</row>
    <row r="223" spans="1:26" ht="20.100000000000001" hidden="1" customHeight="1" x14ac:dyDescent="0.25">
      <c r="A223" s="28" t="s">
        <v>15</v>
      </c>
      <c r="B223" s="26">
        <v>903</v>
      </c>
      <c r="C223" s="26" t="s">
        <v>146</v>
      </c>
      <c r="D223" s="26" t="s">
        <v>80</v>
      </c>
      <c r="E223" s="26" t="s">
        <v>64</v>
      </c>
      <c r="F223" s="26"/>
      <c r="G223" s="9">
        <f t="shared" si="199"/>
        <v>0</v>
      </c>
      <c r="H223" s="9">
        <f t="shared" si="199"/>
        <v>0</v>
      </c>
      <c r="I223" s="86"/>
      <c r="J223" s="86"/>
      <c r="K223" s="86"/>
      <c r="L223" s="86"/>
      <c r="M223" s="86"/>
      <c r="N223" s="86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</row>
    <row r="224" spans="1:26" ht="20.100000000000001" hidden="1" customHeight="1" x14ac:dyDescent="0.25">
      <c r="A224" s="28" t="s">
        <v>327</v>
      </c>
      <c r="B224" s="26">
        <v>903</v>
      </c>
      <c r="C224" s="26" t="s">
        <v>146</v>
      </c>
      <c r="D224" s="26" t="s">
        <v>80</v>
      </c>
      <c r="E224" s="26" t="s">
        <v>387</v>
      </c>
      <c r="F224" s="26"/>
      <c r="G224" s="9">
        <f t="shared" si="199"/>
        <v>0</v>
      </c>
      <c r="H224" s="9">
        <f t="shared" si="199"/>
        <v>0</v>
      </c>
      <c r="I224" s="86"/>
      <c r="J224" s="86"/>
      <c r="K224" s="86"/>
      <c r="L224" s="86"/>
      <c r="M224" s="86"/>
      <c r="N224" s="86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</row>
    <row r="225" spans="1:26" ht="20.100000000000001" hidden="1" customHeight="1" x14ac:dyDescent="0.25">
      <c r="A225" s="28" t="s">
        <v>66</v>
      </c>
      <c r="B225" s="26" t="s">
        <v>604</v>
      </c>
      <c r="C225" s="26" t="s">
        <v>146</v>
      </c>
      <c r="D225" s="26" t="s">
        <v>80</v>
      </c>
      <c r="E225" s="26" t="s">
        <v>387</v>
      </c>
      <c r="F225" s="26" t="s">
        <v>67</v>
      </c>
      <c r="G225" s="9">
        <f t="shared" si="199"/>
        <v>0</v>
      </c>
      <c r="H225" s="9">
        <f t="shared" si="199"/>
        <v>0</v>
      </c>
      <c r="I225" s="86"/>
      <c r="J225" s="86"/>
      <c r="K225" s="86"/>
      <c r="L225" s="86"/>
      <c r="M225" s="86"/>
      <c r="N225" s="86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</row>
    <row r="226" spans="1:26" ht="20.100000000000001" hidden="1" customHeight="1" x14ac:dyDescent="0.25">
      <c r="A226" s="28" t="s">
        <v>68</v>
      </c>
      <c r="B226" s="26" t="s">
        <v>604</v>
      </c>
      <c r="C226" s="26" t="s">
        <v>146</v>
      </c>
      <c r="D226" s="26" t="s">
        <v>80</v>
      </c>
      <c r="E226" s="26" t="s">
        <v>387</v>
      </c>
      <c r="F226" s="26" t="s">
        <v>69</v>
      </c>
      <c r="G226" s="9"/>
      <c r="H226" s="9"/>
      <c r="I226" s="86"/>
      <c r="J226" s="86"/>
      <c r="K226" s="86"/>
      <c r="L226" s="86"/>
      <c r="M226" s="86"/>
      <c r="N226" s="86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</row>
    <row r="227" spans="1:26" hidden="1" x14ac:dyDescent="0.25">
      <c r="A227" s="25"/>
      <c r="B227" s="42"/>
      <c r="C227" s="26"/>
      <c r="D227" s="26"/>
      <c r="E227" s="26"/>
      <c r="F227" s="26"/>
      <c r="G227" s="9"/>
      <c r="H227" s="9"/>
      <c r="I227" s="86"/>
      <c r="J227" s="86"/>
      <c r="K227" s="86"/>
      <c r="L227" s="86"/>
      <c r="M227" s="86"/>
      <c r="N227" s="86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</row>
    <row r="228" spans="1:26" ht="18.75" hidden="1" x14ac:dyDescent="0.3">
      <c r="A228" s="40" t="s">
        <v>169</v>
      </c>
      <c r="B228" s="41">
        <v>903</v>
      </c>
      <c r="C228" s="24" t="s">
        <v>33</v>
      </c>
      <c r="D228" s="24" t="s">
        <v>80</v>
      </c>
      <c r="E228" s="26"/>
      <c r="F228" s="26"/>
      <c r="G228" s="15">
        <f>G229+G237</f>
        <v>35253</v>
      </c>
      <c r="H228" s="15">
        <f t="shared" ref="H228:N228" si="200">H229+H237</f>
        <v>0</v>
      </c>
      <c r="I228" s="15">
        <f t="shared" si="200"/>
        <v>0</v>
      </c>
      <c r="J228" s="15">
        <f t="shared" si="200"/>
        <v>0</v>
      </c>
      <c r="K228" s="15">
        <f t="shared" si="200"/>
        <v>0</v>
      </c>
      <c r="L228" s="15">
        <f t="shared" si="200"/>
        <v>0</v>
      </c>
      <c r="M228" s="15">
        <f t="shared" si="200"/>
        <v>35253</v>
      </c>
      <c r="N228" s="15">
        <f t="shared" si="200"/>
        <v>0</v>
      </c>
      <c r="O228" s="15">
        <f t="shared" ref="O228:T228" si="201">O229+O237</f>
        <v>0</v>
      </c>
      <c r="P228" s="15">
        <f t="shared" si="201"/>
        <v>0</v>
      </c>
      <c r="Q228" s="15">
        <f t="shared" si="201"/>
        <v>0</v>
      </c>
      <c r="R228" s="15">
        <f t="shared" si="201"/>
        <v>0</v>
      </c>
      <c r="S228" s="15">
        <f t="shared" si="201"/>
        <v>35253</v>
      </c>
      <c r="T228" s="15">
        <f t="shared" si="201"/>
        <v>0</v>
      </c>
      <c r="U228" s="15">
        <f t="shared" ref="U228:Z228" si="202">U229+U237</f>
        <v>0</v>
      </c>
      <c r="V228" s="15">
        <f t="shared" si="202"/>
        <v>0</v>
      </c>
      <c r="W228" s="15">
        <f t="shared" si="202"/>
        <v>0</v>
      </c>
      <c r="X228" s="15">
        <f t="shared" si="202"/>
        <v>0</v>
      </c>
      <c r="Y228" s="15">
        <f t="shared" si="202"/>
        <v>35253</v>
      </c>
      <c r="Z228" s="15">
        <f t="shared" si="202"/>
        <v>0</v>
      </c>
    </row>
    <row r="229" spans="1:26" ht="33" hidden="1" x14ac:dyDescent="0.25">
      <c r="A229" s="43" t="s">
        <v>512</v>
      </c>
      <c r="B229" s="42">
        <v>903</v>
      </c>
      <c r="C229" s="26" t="s">
        <v>33</v>
      </c>
      <c r="D229" s="26" t="s">
        <v>80</v>
      </c>
      <c r="E229" s="42" t="s">
        <v>511</v>
      </c>
      <c r="F229" s="26"/>
      <c r="G229" s="9">
        <f>G230+G234</f>
        <v>35253</v>
      </c>
      <c r="H229" s="9">
        <f t="shared" ref="H229:N229" si="203">H230+H234</f>
        <v>0</v>
      </c>
      <c r="I229" s="9">
        <f t="shared" si="203"/>
        <v>0</v>
      </c>
      <c r="J229" s="9">
        <f t="shared" si="203"/>
        <v>0</v>
      </c>
      <c r="K229" s="9">
        <f t="shared" si="203"/>
        <v>0</v>
      </c>
      <c r="L229" s="9">
        <f t="shared" si="203"/>
        <v>0</v>
      </c>
      <c r="M229" s="9">
        <f t="shared" si="203"/>
        <v>35253</v>
      </c>
      <c r="N229" s="9">
        <f t="shared" si="203"/>
        <v>0</v>
      </c>
      <c r="O229" s="9">
        <f t="shared" ref="O229:T229" si="204">O230+O234</f>
        <v>0</v>
      </c>
      <c r="P229" s="9">
        <f t="shared" si="204"/>
        <v>0</v>
      </c>
      <c r="Q229" s="9">
        <f t="shared" si="204"/>
        <v>0</v>
      </c>
      <c r="R229" s="9">
        <f t="shared" si="204"/>
        <v>0</v>
      </c>
      <c r="S229" s="9">
        <f t="shared" si="204"/>
        <v>35253</v>
      </c>
      <c r="T229" s="9">
        <f t="shared" si="204"/>
        <v>0</v>
      </c>
      <c r="U229" s="9">
        <f t="shared" ref="U229:Z229" si="205">U230+U234</f>
        <v>0</v>
      </c>
      <c r="V229" s="9">
        <f t="shared" si="205"/>
        <v>0</v>
      </c>
      <c r="W229" s="9">
        <f t="shared" si="205"/>
        <v>0</v>
      </c>
      <c r="X229" s="9">
        <f t="shared" si="205"/>
        <v>0</v>
      </c>
      <c r="Y229" s="9">
        <f t="shared" si="205"/>
        <v>35253</v>
      </c>
      <c r="Z229" s="9">
        <f t="shared" si="205"/>
        <v>0</v>
      </c>
    </row>
    <row r="230" spans="1:26" ht="20.100000000000001" hidden="1" customHeight="1" x14ac:dyDescent="0.25">
      <c r="A230" s="28" t="s">
        <v>508</v>
      </c>
      <c r="B230" s="26">
        <v>903</v>
      </c>
      <c r="C230" s="26" t="s">
        <v>33</v>
      </c>
      <c r="D230" s="26" t="s">
        <v>80</v>
      </c>
      <c r="E230" s="26" t="s">
        <v>509</v>
      </c>
      <c r="F230" s="26"/>
      <c r="G230" s="9">
        <f>G231</f>
        <v>30000</v>
      </c>
      <c r="H230" s="9">
        <f t="shared" ref="H230:Z232" si="206">H231</f>
        <v>0</v>
      </c>
      <c r="I230" s="9">
        <f t="shared" si="206"/>
        <v>0</v>
      </c>
      <c r="J230" s="9">
        <f t="shared" si="206"/>
        <v>0</v>
      </c>
      <c r="K230" s="9">
        <f t="shared" si="206"/>
        <v>0</v>
      </c>
      <c r="L230" s="9">
        <f t="shared" si="206"/>
        <v>0</v>
      </c>
      <c r="M230" s="9">
        <f t="shared" si="206"/>
        <v>30000</v>
      </c>
      <c r="N230" s="9">
        <f t="shared" si="206"/>
        <v>0</v>
      </c>
      <c r="O230" s="9">
        <f t="shared" si="206"/>
        <v>0</v>
      </c>
      <c r="P230" s="9">
        <f t="shared" si="206"/>
        <v>0</v>
      </c>
      <c r="Q230" s="9">
        <f t="shared" si="206"/>
        <v>0</v>
      </c>
      <c r="R230" s="9">
        <f t="shared" si="206"/>
        <v>0</v>
      </c>
      <c r="S230" s="9">
        <f t="shared" si="206"/>
        <v>30000</v>
      </c>
      <c r="T230" s="9">
        <f t="shared" si="206"/>
        <v>0</v>
      </c>
      <c r="U230" s="9">
        <f t="shared" si="206"/>
        <v>0</v>
      </c>
      <c r="V230" s="9">
        <f t="shared" si="206"/>
        <v>0</v>
      </c>
      <c r="W230" s="9">
        <f t="shared" si="206"/>
        <v>0</v>
      </c>
      <c r="X230" s="9">
        <f t="shared" si="206"/>
        <v>0</v>
      </c>
      <c r="Y230" s="9">
        <f t="shared" si="206"/>
        <v>30000</v>
      </c>
      <c r="Z230" s="9">
        <f t="shared" si="206"/>
        <v>0</v>
      </c>
    </row>
    <row r="231" spans="1:26" ht="49.5" hidden="1" x14ac:dyDescent="0.25">
      <c r="A231" s="28" t="s">
        <v>510</v>
      </c>
      <c r="B231" s="42">
        <v>903</v>
      </c>
      <c r="C231" s="26" t="s">
        <v>33</v>
      </c>
      <c r="D231" s="26" t="s">
        <v>80</v>
      </c>
      <c r="E231" s="42" t="s">
        <v>654</v>
      </c>
      <c r="F231" s="26"/>
      <c r="G231" s="11">
        <f t="shared" ref="G231:V232" si="207">G232</f>
        <v>30000</v>
      </c>
      <c r="H231" s="11">
        <f t="shared" si="207"/>
        <v>0</v>
      </c>
      <c r="I231" s="11">
        <f t="shared" si="207"/>
        <v>0</v>
      </c>
      <c r="J231" s="11">
        <f t="shared" si="207"/>
        <v>0</v>
      </c>
      <c r="K231" s="11">
        <f t="shared" si="207"/>
        <v>0</v>
      </c>
      <c r="L231" s="11">
        <f t="shared" si="207"/>
        <v>0</v>
      </c>
      <c r="M231" s="11">
        <f t="shared" si="207"/>
        <v>30000</v>
      </c>
      <c r="N231" s="11">
        <f t="shared" si="207"/>
        <v>0</v>
      </c>
      <c r="O231" s="11">
        <f t="shared" si="207"/>
        <v>0</v>
      </c>
      <c r="P231" s="11">
        <f t="shared" si="207"/>
        <v>0</v>
      </c>
      <c r="Q231" s="11">
        <f t="shared" si="207"/>
        <v>0</v>
      </c>
      <c r="R231" s="11">
        <f t="shared" si="207"/>
        <v>0</v>
      </c>
      <c r="S231" s="11">
        <f t="shared" si="207"/>
        <v>30000</v>
      </c>
      <c r="T231" s="11">
        <f t="shared" si="207"/>
        <v>0</v>
      </c>
      <c r="U231" s="11">
        <f t="shared" si="207"/>
        <v>0</v>
      </c>
      <c r="V231" s="11">
        <f t="shared" si="207"/>
        <v>0</v>
      </c>
      <c r="W231" s="11">
        <f t="shared" si="206"/>
        <v>0</v>
      </c>
      <c r="X231" s="11">
        <f t="shared" si="206"/>
        <v>0</v>
      </c>
      <c r="Y231" s="11">
        <f t="shared" si="206"/>
        <v>30000</v>
      </c>
      <c r="Z231" s="11">
        <f t="shared" si="206"/>
        <v>0</v>
      </c>
    </row>
    <row r="232" spans="1:26" ht="20.100000000000001" hidden="1" customHeight="1" x14ac:dyDescent="0.25">
      <c r="A232" s="28" t="s">
        <v>101</v>
      </c>
      <c r="B232" s="26">
        <v>903</v>
      </c>
      <c r="C232" s="26" t="s">
        <v>33</v>
      </c>
      <c r="D232" s="26" t="s">
        <v>80</v>
      </c>
      <c r="E232" s="26" t="s">
        <v>654</v>
      </c>
      <c r="F232" s="26" t="s">
        <v>102</v>
      </c>
      <c r="G232" s="9">
        <f t="shared" si="207"/>
        <v>30000</v>
      </c>
      <c r="H232" s="9">
        <f t="shared" si="207"/>
        <v>0</v>
      </c>
      <c r="I232" s="9">
        <f t="shared" si="207"/>
        <v>0</v>
      </c>
      <c r="J232" s="9">
        <f t="shared" si="207"/>
        <v>0</v>
      </c>
      <c r="K232" s="9">
        <f t="shared" si="207"/>
        <v>0</v>
      </c>
      <c r="L232" s="9">
        <f t="shared" si="207"/>
        <v>0</v>
      </c>
      <c r="M232" s="9">
        <f t="shared" si="207"/>
        <v>30000</v>
      </c>
      <c r="N232" s="9">
        <f t="shared" si="207"/>
        <v>0</v>
      </c>
      <c r="O232" s="9">
        <f t="shared" si="207"/>
        <v>0</v>
      </c>
      <c r="P232" s="9">
        <f t="shared" si="207"/>
        <v>0</v>
      </c>
      <c r="Q232" s="9">
        <f t="shared" si="207"/>
        <v>0</v>
      </c>
      <c r="R232" s="9">
        <f t="shared" si="207"/>
        <v>0</v>
      </c>
      <c r="S232" s="9">
        <f t="shared" si="207"/>
        <v>30000</v>
      </c>
      <c r="T232" s="9">
        <f t="shared" si="207"/>
        <v>0</v>
      </c>
      <c r="U232" s="9">
        <f t="shared" si="206"/>
        <v>0</v>
      </c>
      <c r="V232" s="9">
        <f t="shared" si="206"/>
        <v>0</v>
      </c>
      <c r="W232" s="9">
        <f t="shared" si="206"/>
        <v>0</v>
      </c>
      <c r="X232" s="9">
        <f t="shared" si="206"/>
        <v>0</v>
      </c>
      <c r="Y232" s="9">
        <f t="shared" si="206"/>
        <v>30000</v>
      </c>
      <c r="Z232" s="9">
        <f t="shared" si="206"/>
        <v>0</v>
      </c>
    </row>
    <row r="233" spans="1:26" ht="33" hidden="1" x14ac:dyDescent="0.25">
      <c r="A233" s="28" t="s">
        <v>170</v>
      </c>
      <c r="B233" s="42">
        <v>903</v>
      </c>
      <c r="C233" s="26" t="s">
        <v>33</v>
      </c>
      <c r="D233" s="26" t="s">
        <v>80</v>
      </c>
      <c r="E233" s="42" t="s">
        <v>654</v>
      </c>
      <c r="F233" s="26" t="s">
        <v>171</v>
      </c>
      <c r="G233" s="9">
        <f>10000+20000</f>
        <v>30000</v>
      </c>
      <c r="H233" s="9"/>
      <c r="I233" s="86"/>
      <c r="J233" s="86"/>
      <c r="K233" s="86"/>
      <c r="L233" s="86"/>
      <c r="M233" s="9">
        <f>G233+I233+J233+K233+L233</f>
        <v>30000</v>
      </c>
      <c r="N233" s="9">
        <f>H233+L233</f>
        <v>0</v>
      </c>
      <c r="O233" s="87"/>
      <c r="P233" s="87"/>
      <c r="Q233" s="87"/>
      <c r="R233" s="87"/>
      <c r="S233" s="9">
        <f>M233+O233+P233+Q233+R233</f>
        <v>30000</v>
      </c>
      <c r="T233" s="9">
        <f>N233+R233</f>
        <v>0</v>
      </c>
      <c r="U233" s="87"/>
      <c r="V233" s="87"/>
      <c r="W233" s="87"/>
      <c r="X233" s="87"/>
      <c r="Y233" s="9">
        <f>S233+U233+V233+W233+X233</f>
        <v>30000</v>
      </c>
      <c r="Z233" s="9">
        <f>T233+X233</f>
        <v>0</v>
      </c>
    </row>
    <row r="234" spans="1:26" ht="66" hidden="1" x14ac:dyDescent="0.25">
      <c r="A234" s="28" t="s">
        <v>557</v>
      </c>
      <c r="B234" s="42">
        <v>903</v>
      </c>
      <c r="C234" s="26" t="s">
        <v>33</v>
      </c>
      <c r="D234" s="26" t="s">
        <v>80</v>
      </c>
      <c r="E234" s="42" t="s">
        <v>556</v>
      </c>
      <c r="F234" s="26"/>
      <c r="G234" s="11">
        <f>G235</f>
        <v>5253</v>
      </c>
      <c r="H234" s="11">
        <f t="shared" ref="H234:W235" si="208">H235</f>
        <v>0</v>
      </c>
      <c r="I234" s="11">
        <f t="shared" si="208"/>
        <v>0</v>
      </c>
      <c r="J234" s="11">
        <f t="shared" si="208"/>
        <v>0</v>
      </c>
      <c r="K234" s="11">
        <f t="shared" si="208"/>
        <v>0</v>
      </c>
      <c r="L234" s="11">
        <f t="shared" si="208"/>
        <v>0</v>
      </c>
      <c r="M234" s="11">
        <f t="shared" si="208"/>
        <v>5253</v>
      </c>
      <c r="N234" s="11">
        <f t="shared" si="208"/>
        <v>0</v>
      </c>
      <c r="O234" s="11">
        <f t="shared" si="208"/>
        <v>0</v>
      </c>
      <c r="P234" s="11">
        <f t="shared" si="208"/>
        <v>0</v>
      </c>
      <c r="Q234" s="11">
        <f t="shared" si="208"/>
        <v>0</v>
      </c>
      <c r="R234" s="11">
        <f t="shared" si="208"/>
        <v>0</v>
      </c>
      <c r="S234" s="11">
        <f t="shared" si="208"/>
        <v>5253</v>
      </c>
      <c r="T234" s="11">
        <f t="shared" si="208"/>
        <v>0</v>
      </c>
      <c r="U234" s="11">
        <f t="shared" si="208"/>
        <v>0</v>
      </c>
      <c r="V234" s="11">
        <f t="shared" si="208"/>
        <v>0</v>
      </c>
      <c r="W234" s="11">
        <f t="shared" si="208"/>
        <v>0</v>
      </c>
      <c r="X234" s="11">
        <f t="shared" ref="U234:Z235" si="209">X235</f>
        <v>0</v>
      </c>
      <c r="Y234" s="11">
        <f t="shared" si="209"/>
        <v>5253</v>
      </c>
      <c r="Z234" s="11">
        <f t="shared" si="209"/>
        <v>0</v>
      </c>
    </row>
    <row r="235" spans="1:26" ht="20.100000000000001" hidden="1" customHeight="1" x14ac:dyDescent="0.25">
      <c r="A235" s="28" t="s">
        <v>101</v>
      </c>
      <c r="B235" s="26">
        <v>903</v>
      </c>
      <c r="C235" s="26" t="s">
        <v>33</v>
      </c>
      <c r="D235" s="26" t="s">
        <v>80</v>
      </c>
      <c r="E235" s="26" t="s">
        <v>556</v>
      </c>
      <c r="F235" s="26" t="s">
        <v>102</v>
      </c>
      <c r="G235" s="9">
        <f>G236</f>
        <v>5253</v>
      </c>
      <c r="H235" s="9">
        <f t="shared" si="208"/>
        <v>0</v>
      </c>
      <c r="I235" s="9">
        <f t="shared" si="208"/>
        <v>0</v>
      </c>
      <c r="J235" s="9">
        <f t="shared" si="208"/>
        <v>0</v>
      </c>
      <c r="K235" s="9">
        <f t="shared" si="208"/>
        <v>0</v>
      </c>
      <c r="L235" s="9">
        <f t="shared" si="208"/>
        <v>0</v>
      </c>
      <c r="M235" s="9">
        <f t="shared" si="208"/>
        <v>5253</v>
      </c>
      <c r="N235" s="9">
        <f t="shared" si="208"/>
        <v>0</v>
      </c>
      <c r="O235" s="9">
        <f t="shared" si="208"/>
        <v>0</v>
      </c>
      <c r="P235" s="9">
        <f t="shared" si="208"/>
        <v>0</v>
      </c>
      <c r="Q235" s="9">
        <f t="shared" si="208"/>
        <v>0</v>
      </c>
      <c r="R235" s="9">
        <f t="shared" si="208"/>
        <v>0</v>
      </c>
      <c r="S235" s="9">
        <f t="shared" si="208"/>
        <v>5253</v>
      </c>
      <c r="T235" s="9">
        <f t="shared" si="208"/>
        <v>0</v>
      </c>
      <c r="U235" s="9">
        <f t="shared" si="209"/>
        <v>0</v>
      </c>
      <c r="V235" s="9">
        <f t="shared" si="209"/>
        <v>0</v>
      </c>
      <c r="W235" s="9">
        <f t="shared" si="209"/>
        <v>0</v>
      </c>
      <c r="X235" s="9">
        <f t="shared" si="209"/>
        <v>0</v>
      </c>
      <c r="Y235" s="9">
        <f t="shared" si="209"/>
        <v>5253</v>
      </c>
      <c r="Z235" s="9">
        <f t="shared" si="209"/>
        <v>0</v>
      </c>
    </row>
    <row r="236" spans="1:26" ht="33" hidden="1" x14ac:dyDescent="0.25">
      <c r="A236" s="28" t="s">
        <v>170</v>
      </c>
      <c r="B236" s="42">
        <v>903</v>
      </c>
      <c r="C236" s="26" t="s">
        <v>33</v>
      </c>
      <c r="D236" s="26" t="s">
        <v>80</v>
      </c>
      <c r="E236" s="42" t="s">
        <v>556</v>
      </c>
      <c r="F236" s="26" t="s">
        <v>171</v>
      </c>
      <c r="G236" s="9">
        <f>1584+3669</f>
        <v>5253</v>
      </c>
      <c r="H236" s="10"/>
      <c r="I236" s="86"/>
      <c r="J236" s="86"/>
      <c r="K236" s="86"/>
      <c r="L236" s="86"/>
      <c r="M236" s="9">
        <f>G236+I236+J236+K236+L236</f>
        <v>5253</v>
      </c>
      <c r="N236" s="9">
        <f>H236+L236</f>
        <v>0</v>
      </c>
      <c r="O236" s="87"/>
      <c r="P236" s="87"/>
      <c r="Q236" s="87"/>
      <c r="R236" s="87"/>
      <c r="S236" s="9">
        <f>M236+O236+P236+Q236+R236</f>
        <v>5253</v>
      </c>
      <c r="T236" s="9">
        <f>N236+R236</f>
        <v>0</v>
      </c>
      <c r="U236" s="87"/>
      <c r="V236" s="87"/>
      <c r="W236" s="87"/>
      <c r="X236" s="87"/>
      <c r="Y236" s="9">
        <f>S236+U236+V236+W236+X236</f>
        <v>5253</v>
      </c>
      <c r="Z236" s="9">
        <f>T236+X236</f>
        <v>0</v>
      </c>
    </row>
    <row r="237" spans="1:26" ht="20.100000000000001" hidden="1" customHeight="1" x14ac:dyDescent="0.25">
      <c r="A237" s="28" t="s">
        <v>62</v>
      </c>
      <c r="B237" s="26">
        <v>903</v>
      </c>
      <c r="C237" s="26" t="s">
        <v>33</v>
      </c>
      <c r="D237" s="26" t="s">
        <v>80</v>
      </c>
      <c r="E237" s="26" t="s">
        <v>63</v>
      </c>
      <c r="F237" s="26"/>
      <c r="G237" s="9">
        <f t="shared" ref="G237:H237" si="210">G238+G241+G244+G247</f>
        <v>0</v>
      </c>
      <c r="H237" s="9">
        <f t="shared" si="210"/>
        <v>0</v>
      </c>
      <c r="I237" s="86"/>
      <c r="J237" s="86"/>
      <c r="K237" s="86"/>
      <c r="L237" s="86"/>
      <c r="M237" s="86"/>
      <c r="N237" s="86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</row>
    <row r="238" spans="1:26" ht="82.5" hidden="1" x14ac:dyDescent="0.25">
      <c r="A238" s="28" t="s">
        <v>655</v>
      </c>
      <c r="B238" s="34">
        <v>903</v>
      </c>
      <c r="C238" s="26" t="s">
        <v>33</v>
      </c>
      <c r="D238" s="26" t="s">
        <v>80</v>
      </c>
      <c r="E238" s="26" t="s">
        <v>656</v>
      </c>
      <c r="F238" s="26"/>
      <c r="G238" s="11">
        <f t="shared" ref="G238:H239" si="211">G239</f>
        <v>0</v>
      </c>
      <c r="H238" s="11">
        <f t="shared" si="211"/>
        <v>0</v>
      </c>
      <c r="I238" s="86"/>
      <c r="J238" s="86"/>
      <c r="K238" s="86"/>
      <c r="L238" s="86"/>
      <c r="M238" s="86"/>
      <c r="N238" s="86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</row>
    <row r="239" spans="1:26" ht="20.100000000000001" hidden="1" customHeight="1" x14ac:dyDescent="0.25">
      <c r="A239" s="28" t="s">
        <v>101</v>
      </c>
      <c r="B239" s="26">
        <v>903</v>
      </c>
      <c r="C239" s="26" t="s">
        <v>33</v>
      </c>
      <c r="D239" s="26" t="s">
        <v>80</v>
      </c>
      <c r="E239" s="26" t="s">
        <v>656</v>
      </c>
      <c r="F239" s="26" t="s">
        <v>102</v>
      </c>
      <c r="G239" s="9">
        <f t="shared" si="211"/>
        <v>0</v>
      </c>
      <c r="H239" s="9">
        <f t="shared" si="211"/>
        <v>0</v>
      </c>
      <c r="I239" s="86"/>
      <c r="J239" s="86"/>
      <c r="K239" s="86"/>
      <c r="L239" s="86"/>
      <c r="M239" s="86"/>
      <c r="N239" s="86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</row>
    <row r="240" spans="1:26" ht="33" hidden="1" x14ac:dyDescent="0.25">
      <c r="A240" s="28" t="s">
        <v>170</v>
      </c>
      <c r="B240" s="34">
        <v>903</v>
      </c>
      <c r="C240" s="26" t="s">
        <v>33</v>
      </c>
      <c r="D240" s="26" t="s">
        <v>80</v>
      </c>
      <c r="E240" s="26" t="s">
        <v>656</v>
      </c>
      <c r="F240" s="26" t="s">
        <v>171</v>
      </c>
      <c r="G240" s="9"/>
      <c r="H240" s="9"/>
      <c r="I240" s="86"/>
      <c r="J240" s="86"/>
      <c r="K240" s="86"/>
      <c r="L240" s="86"/>
      <c r="M240" s="86"/>
      <c r="N240" s="86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</row>
    <row r="241" spans="1:26" ht="49.5" hidden="1" x14ac:dyDescent="0.25">
      <c r="A241" s="28" t="s">
        <v>658</v>
      </c>
      <c r="B241" s="34">
        <v>903</v>
      </c>
      <c r="C241" s="26" t="s">
        <v>33</v>
      </c>
      <c r="D241" s="26" t="s">
        <v>80</v>
      </c>
      <c r="E241" s="26" t="s">
        <v>657</v>
      </c>
      <c r="F241" s="26"/>
      <c r="G241" s="11">
        <f t="shared" ref="G241:H242" si="212">G242</f>
        <v>0</v>
      </c>
      <c r="H241" s="11">
        <f t="shared" si="212"/>
        <v>0</v>
      </c>
      <c r="I241" s="86"/>
      <c r="J241" s="86"/>
      <c r="K241" s="86"/>
      <c r="L241" s="86"/>
      <c r="M241" s="86"/>
      <c r="N241" s="86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</row>
    <row r="242" spans="1:26" ht="20.100000000000001" hidden="1" customHeight="1" x14ac:dyDescent="0.25">
      <c r="A242" s="28" t="s">
        <v>101</v>
      </c>
      <c r="B242" s="26">
        <v>903</v>
      </c>
      <c r="C242" s="26" t="s">
        <v>33</v>
      </c>
      <c r="D242" s="26" t="s">
        <v>80</v>
      </c>
      <c r="E242" s="26" t="s">
        <v>657</v>
      </c>
      <c r="F242" s="26" t="s">
        <v>317</v>
      </c>
      <c r="G242" s="9">
        <f t="shared" si="212"/>
        <v>0</v>
      </c>
      <c r="H242" s="9">
        <f t="shared" si="212"/>
        <v>0</v>
      </c>
      <c r="I242" s="86"/>
      <c r="J242" s="86"/>
      <c r="K242" s="86"/>
      <c r="L242" s="86"/>
      <c r="M242" s="86"/>
      <c r="N242" s="86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</row>
    <row r="243" spans="1:26" ht="33" hidden="1" x14ac:dyDescent="0.25">
      <c r="A243" s="28" t="s">
        <v>170</v>
      </c>
      <c r="B243" s="34">
        <v>903</v>
      </c>
      <c r="C243" s="26" t="s">
        <v>33</v>
      </c>
      <c r="D243" s="26" t="s">
        <v>80</v>
      </c>
      <c r="E243" s="26" t="s">
        <v>657</v>
      </c>
      <c r="F243" s="26" t="s">
        <v>171</v>
      </c>
      <c r="G243" s="9"/>
      <c r="H243" s="9"/>
      <c r="I243" s="86"/>
      <c r="J243" s="86"/>
      <c r="K243" s="86"/>
      <c r="L243" s="86"/>
      <c r="M243" s="86"/>
      <c r="N243" s="86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</row>
    <row r="244" spans="1:26" ht="49.5" hidden="1" x14ac:dyDescent="0.25">
      <c r="A244" s="28" t="s">
        <v>659</v>
      </c>
      <c r="B244" s="34">
        <v>903</v>
      </c>
      <c r="C244" s="26" t="s">
        <v>33</v>
      </c>
      <c r="D244" s="26" t="s">
        <v>80</v>
      </c>
      <c r="E244" s="26" t="s">
        <v>660</v>
      </c>
      <c r="F244" s="26"/>
      <c r="G244" s="11">
        <f t="shared" ref="G244:H245" si="213">G245</f>
        <v>0</v>
      </c>
      <c r="H244" s="11">
        <f t="shared" si="213"/>
        <v>0</v>
      </c>
      <c r="I244" s="86"/>
      <c r="J244" s="86"/>
      <c r="K244" s="86"/>
      <c r="L244" s="86"/>
      <c r="M244" s="86"/>
      <c r="N244" s="86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</row>
    <row r="245" spans="1:26" ht="20.100000000000001" hidden="1" customHeight="1" x14ac:dyDescent="0.25">
      <c r="A245" s="28" t="s">
        <v>101</v>
      </c>
      <c r="B245" s="26">
        <v>903</v>
      </c>
      <c r="C245" s="26" t="s">
        <v>33</v>
      </c>
      <c r="D245" s="26" t="s">
        <v>80</v>
      </c>
      <c r="E245" s="26" t="s">
        <v>660</v>
      </c>
      <c r="F245" s="26" t="s">
        <v>317</v>
      </c>
      <c r="G245" s="9">
        <f t="shared" si="213"/>
        <v>0</v>
      </c>
      <c r="H245" s="9">
        <f t="shared" si="213"/>
        <v>0</v>
      </c>
      <c r="I245" s="86"/>
      <c r="J245" s="86"/>
      <c r="K245" s="86"/>
      <c r="L245" s="86"/>
      <c r="M245" s="86"/>
      <c r="N245" s="86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</row>
    <row r="246" spans="1:26" ht="33" hidden="1" x14ac:dyDescent="0.25">
      <c r="A246" s="28" t="s">
        <v>170</v>
      </c>
      <c r="B246" s="34">
        <v>903</v>
      </c>
      <c r="C246" s="26" t="s">
        <v>33</v>
      </c>
      <c r="D246" s="26" t="s">
        <v>80</v>
      </c>
      <c r="E246" s="26" t="s">
        <v>660</v>
      </c>
      <c r="F246" s="26" t="s">
        <v>171</v>
      </c>
      <c r="G246" s="9"/>
      <c r="H246" s="9"/>
      <c r="I246" s="86"/>
      <c r="J246" s="86"/>
      <c r="K246" s="86"/>
      <c r="L246" s="86"/>
      <c r="M246" s="86"/>
      <c r="N246" s="86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</row>
    <row r="247" spans="1:26" ht="20.100000000000001" hidden="1" customHeight="1" x14ac:dyDescent="0.25">
      <c r="A247" s="28" t="s">
        <v>572</v>
      </c>
      <c r="B247" s="26">
        <v>903</v>
      </c>
      <c r="C247" s="26" t="s">
        <v>33</v>
      </c>
      <c r="D247" s="26" t="s">
        <v>80</v>
      </c>
      <c r="E247" s="26" t="s">
        <v>661</v>
      </c>
      <c r="F247" s="26"/>
      <c r="G247" s="9">
        <f t="shared" ref="G247:H249" si="214">G248</f>
        <v>0</v>
      </c>
      <c r="H247" s="9">
        <f t="shared" si="214"/>
        <v>0</v>
      </c>
      <c r="I247" s="86"/>
      <c r="J247" s="86"/>
      <c r="K247" s="86"/>
      <c r="L247" s="86"/>
      <c r="M247" s="86"/>
      <c r="N247" s="86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</row>
    <row r="248" spans="1:26" ht="33" hidden="1" x14ac:dyDescent="0.25">
      <c r="A248" s="28" t="s">
        <v>662</v>
      </c>
      <c r="B248" s="34">
        <v>903</v>
      </c>
      <c r="C248" s="26" t="s">
        <v>33</v>
      </c>
      <c r="D248" s="26" t="s">
        <v>80</v>
      </c>
      <c r="E248" s="26" t="s">
        <v>663</v>
      </c>
      <c r="F248" s="26"/>
      <c r="G248" s="11">
        <f t="shared" si="214"/>
        <v>0</v>
      </c>
      <c r="H248" s="11">
        <f t="shared" si="214"/>
        <v>0</v>
      </c>
      <c r="I248" s="86"/>
      <c r="J248" s="86"/>
      <c r="K248" s="86"/>
      <c r="L248" s="86"/>
      <c r="M248" s="86"/>
      <c r="N248" s="86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</row>
    <row r="249" spans="1:26" ht="20.100000000000001" hidden="1" customHeight="1" x14ac:dyDescent="0.25">
      <c r="A249" s="28" t="s">
        <v>101</v>
      </c>
      <c r="B249" s="26">
        <v>903</v>
      </c>
      <c r="C249" s="26" t="s">
        <v>33</v>
      </c>
      <c r="D249" s="26" t="s">
        <v>80</v>
      </c>
      <c r="E249" s="26" t="s">
        <v>663</v>
      </c>
      <c r="F249" s="26" t="s">
        <v>102</v>
      </c>
      <c r="G249" s="9">
        <f t="shared" si="214"/>
        <v>0</v>
      </c>
      <c r="H249" s="9">
        <f t="shared" si="214"/>
        <v>0</v>
      </c>
      <c r="I249" s="86"/>
      <c r="J249" s="86"/>
      <c r="K249" s="86"/>
      <c r="L249" s="86"/>
      <c r="M249" s="86"/>
      <c r="N249" s="86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</row>
    <row r="250" spans="1:26" ht="33" hidden="1" x14ac:dyDescent="0.25">
      <c r="A250" s="28" t="s">
        <v>170</v>
      </c>
      <c r="B250" s="34">
        <v>903</v>
      </c>
      <c r="C250" s="26" t="s">
        <v>33</v>
      </c>
      <c r="D250" s="26" t="s">
        <v>80</v>
      </c>
      <c r="E250" s="26" t="s">
        <v>663</v>
      </c>
      <c r="F250" s="26" t="s">
        <v>171</v>
      </c>
      <c r="G250" s="9"/>
      <c r="H250" s="9"/>
      <c r="I250" s="86"/>
      <c r="J250" s="86"/>
      <c r="K250" s="86"/>
      <c r="L250" s="86"/>
      <c r="M250" s="86"/>
      <c r="N250" s="86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</row>
    <row r="251" spans="1:26" hidden="1" x14ac:dyDescent="0.25">
      <c r="A251" s="28"/>
      <c r="B251" s="34"/>
      <c r="C251" s="26"/>
      <c r="D251" s="26"/>
      <c r="E251" s="26"/>
      <c r="F251" s="26"/>
      <c r="G251" s="9"/>
      <c r="H251" s="9"/>
      <c r="I251" s="86"/>
      <c r="J251" s="86"/>
      <c r="K251" s="86"/>
      <c r="L251" s="86"/>
      <c r="M251" s="86"/>
      <c r="N251" s="86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</row>
    <row r="252" spans="1:26" ht="18.75" hidden="1" x14ac:dyDescent="0.3">
      <c r="A252" s="23" t="s">
        <v>592</v>
      </c>
      <c r="B252" s="24" t="s">
        <v>604</v>
      </c>
      <c r="C252" s="24" t="s">
        <v>33</v>
      </c>
      <c r="D252" s="24" t="s">
        <v>29</v>
      </c>
      <c r="E252" s="26"/>
      <c r="F252" s="26"/>
      <c r="G252" s="13">
        <f t="shared" ref="G252:H252" si="215">G253</f>
        <v>0</v>
      </c>
      <c r="H252" s="13">
        <f t="shared" si="215"/>
        <v>0</v>
      </c>
      <c r="I252" s="86"/>
      <c r="J252" s="86"/>
      <c r="K252" s="86"/>
      <c r="L252" s="86"/>
      <c r="M252" s="86"/>
      <c r="N252" s="86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</row>
    <row r="253" spans="1:26" ht="20.100000000000001" hidden="1" customHeight="1" x14ac:dyDescent="0.25">
      <c r="A253" s="28" t="s">
        <v>62</v>
      </c>
      <c r="B253" s="26">
        <v>903</v>
      </c>
      <c r="C253" s="26" t="s">
        <v>33</v>
      </c>
      <c r="D253" s="26" t="s">
        <v>29</v>
      </c>
      <c r="E253" s="26" t="s">
        <v>63</v>
      </c>
      <c r="F253" s="26"/>
      <c r="G253" s="9">
        <f t="shared" ref="G253:H253" si="216">G257+G254</f>
        <v>0</v>
      </c>
      <c r="H253" s="9">
        <f t="shared" si="216"/>
        <v>0</v>
      </c>
      <c r="I253" s="86"/>
      <c r="J253" s="86"/>
      <c r="K253" s="86"/>
      <c r="L253" s="86"/>
      <c r="M253" s="86"/>
      <c r="N253" s="86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</row>
    <row r="254" spans="1:26" ht="82.5" hidden="1" x14ac:dyDescent="0.25">
      <c r="A254" s="25" t="s">
        <v>699</v>
      </c>
      <c r="B254" s="34">
        <v>903</v>
      </c>
      <c r="C254" s="26" t="s">
        <v>33</v>
      </c>
      <c r="D254" s="26" t="s">
        <v>29</v>
      </c>
      <c r="E254" s="42" t="s">
        <v>698</v>
      </c>
      <c r="F254" s="26"/>
      <c r="G254" s="11">
        <f t="shared" ref="G254:H255" si="217">G255</f>
        <v>0</v>
      </c>
      <c r="H254" s="11">
        <f t="shared" si="217"/>
        <v>0</v>
      </c>
      <c r="I254" s="86"/>
      <c r="J254" s="86"/>
      <c r="K254" s="86"/>
      <c r="L254" s="86"/>
      <c r="M254" s="86"/>
      <c r="N254" s="86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</row>
    <row r="255" spans="1:26" ht="33" hidden="1" x14ac:dyDescent="0.25">
      <c r="A255" s="28" t="s">
        <v>180</v>
      </c>
      <c r="B255" s="34">
        <v>903</v>
      </c>
      <c r="C255" s="26" t="s">
        <v>33</v>
      </c>
      <c r="D255" s="26" t="s">
        <v>29</v>
      </c>
      <c r="E255" s="42" t="s">
        <v>698</v>
      </c>
      <c r="F255" s="26" t="s">
        <v>181</v>
      </c>
      <c r="G255" s="11">
        <f t="shared" si="217"/>
        <v>0</v>
      </c>
      <c r="H255" s="11">
        <f t="shared" si="217"/>
        <v>0</v>
      </c>
      <c r="I255" s="86"/>
      <c r="J255" s="86"/>
      <c r="K255" s="86"/>
      <c r="L255" s="86"/>
      <c r="M255" s="86"/>
      <c r="N255" s="86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</row>
    <row r="256" spans="1:26" ht="20.100000000000001" hidden="1" customHeight="1" x14ac:dyDescent="0.25">
      <c r="A256" s="28" t="s">
        <v>168</v>
      </c>
      <c r="B256" s="26">
        <v>903</v>
      </c>
      <c r="C256" s="26" t="s">
        <v>33</v>
      </c>
      <c r="D256" s="26" t="s">
        <v>29</v>
      </c>
      <c r="E256" s="26" t="s">
        <v>698</v>
      </c>
      <c r="F256" s="26" t="s">
        <v>182</v>
      </c>
      <c r="G256" s="9"/>
      <c r="H256" s="9"/>
      <c r="I256" s="86"/>
      <c r="J256" s="86"/>
      <c r="K256" s="86"/>
      <c r="L256" s="86"/>
      <c r="M256" s="86"/>
      <c r="N256" s="86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</row>
    <row r="257" spans="1:26" ht="49.5" hidden="1" x14ac:dyDescent="0.25">
      <c r="A257" s="28" t="s">
        <v>664</v>
      </c>
      <c r="B257" s="34">
        <v>903</v>
      </c>
      <c r="C257" s="26" t="s">
        <v>33</v>
      </c>
      <c r="D257" s="26" t="s">
        <v>29</v>
      </c>
      <c r="E257" s="42" t="s">
        <v>665</v>
      </c>
      <c r="F257" s="26"/>
      <c r="G257" s="11">
        <f>G258</f>
        <v>0</v>
      </c>
      <c r="H257" s="11">
        <f>H258</f>
        <v>0</v>
      </c>
      <c r="I257" s="86"/>
      <c r="J257" s="86"/>
      <c r="K257" s="86"/>
      <c r="L257" s="86"/>
      <c r="M257" s="86"/>
      <c r="N257" s="86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</row>
    <row r="258" spans="1:26" ht="33" hidden="1" x14ac:dyDescent="0.25">
      <c r="A258" s="28" t="s">
        <v>180</v>
      </c>
      <c r="B258" s="34">
        <v>903</v>
      </c>
      <c r="C258" s="26" t="s">
        <v>33</v>
      </c>
      <c r="D258" s="26" t="s">
        <v>29</v>
      </c>
      <c r="E258" s="42" t="s">
        <v>665</v>
      </c>
      <c r="F258" s="26" t="s">
        <v>181</v>
      </c>
      <c r="G258" s="11">
        <f>G259</f>
        <v>0</v>
      </c>
      <c r="H258" s="11">
        <f>H259</f>
        <v>0</v>
      </c>
      <c r="I258" s="86"/>
      <c r="J258" s="86"/>
      <c r="K258" s="86"/>
      <c r="L258" s="86"/>
      <c r="M258" s="86"/>
      <c r="N258" s="86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</row>
    <row r="259" spans="1:26" ht="20.100000000000001" hidden="1" customHeight="1" x14ac:dyDescent="0.25">
      <c r="A259" s="28" t="s">
        <v>168</v>
      </c>
      <c r="B259" s="26">
        <v>903</v>
      </c>
      <c r="C259" s="26" t="s">
        <v>33</v>
      </c>
      <c r="D259" s="26" t="s">
        <v>29</v>
      </c>
      <c r="E259" s="26" t="s">
        <v>665</v>
      </c>
      <c r="F259" s="26" t="s">
        <v>182</v>
      </c>
      <c r="G259" s="9"/>
      <c r="H259" s="9"/>
      <c r="I259" s="86"/>
      <c r="J259" s="86"/>
      <c r="K259" s="86"/>
      <c r="L259" s="86"/>
      <c r="M259" s="86"/>
      <c r="N259" s="86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</row>
    <row r="260" spans="1:26" hidden="1" x14ac:dyDescent="0.25">
      <c r="A260" s="25"/>
      <c r="B260" s="34"/>
      <c r="C260" s="26"/>
      <c r="D260" s="26"/>
      <c r="E260" s="26"/>
      <c r="F260" s="26"/>
      <c r="G260" s="11"/>
      <c r="H260" s="9"/>
      <c r="I260" s="86"/>
      <c r="J260" s="86"/>
      <c r="K260" s="86"/>
      <c r="L260" s="86"/>
      <c r="M260" s="86"/>
      <c r="N260" s="86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</row>
    <row r="261" spans="1:26" ht="40.5" hidden="1" x14ac:dyDescent="0.3">
      <c r="A261" s="20" t="s">
        <v>476</v>
      </c>
      <c r="B261" s="21">
        <v>906</v>
      </c>
      <c r="C261" s="21"/>
      <c r="D261" s="21"/>
      <c r="E261" s="21"/>
      <c r="F261" s="21"/>
      <c r="G261" s="14">
        <f t="shared" ref="G261:Z261" si="218">G263+G282+G320+G275</f>
        <v>134422</v>
      </c>
      <c r="H261" s="14">
        <f t="shared" si="218"/>
        <v>0</v>
      </c>
      <c r="I261" s="14">
        <f t="shared" si="218"/>
        <v>0</v>
      </c>
      <c r="J261" s="14">
        <f t="shared" si="218"/>
        <v>0</v>
      </c>
      <c r="K261" s="14">
        <f t="shared" si="218"/>
        <v>0</v>
      </c>
      <c r="L261" s="14">
        <f t="shared" si="218"/>
        <v>0</v>
      </c>
      <c r="M261" s="14">
        <f t="shared" si="218"/>
        <v>134422</v>
      </c>
      <c r="N261" s="14">
        <f t="shared" si="218"/>
        <v>0</v>
      </c>
      <c r="O261" s="14">
        <f t="shared" si="218"/>
        <v>0</v>
      </c>
      <c r="P261" s="14">
        <f t="shared" si="218"/>
        <v>0</v>
      </c>
      <c r="Q261" s="14">
        <f t="shared" si="218"/>
        <v>0</v>
      </c>
      <c r="R261" s="14">
        <f t="shared" si="218"/>
        <v>0</v>
      </c>
      <c r="S261" s="14">
        <f t="shared" si="218"/>
        <v>134422</v>
      </c>
      <c r="T261" s="14">
        <f t="shared" si="218"/>
        <v>0</v>
      </c>
      <c r="U261" s="14">
        <f t="shared" si="218"/>
        <v>0</v>
      </c>
      <c r="V261" s="14">
        <f t="shared" si="218"/>
        <v>0</v>
      </c>
      <c r="W261" s="14">
        <f t="shared" si="218"/>
        <v>0</v>
      </c>
      <c r="X261" s="14">
        <f t="shared" si="218"/>
        <v>1118</v>
      </c>
      <c r="Y261" s="14">
        <f t="shared" si="218"/>
        <v>135540</v>
      </c>
      <c r="Z261" s="14">
        <f t="shared" si="218"/>
        <v>1118</v>
      </c>
    </row>
    <row r="262" spans="1:26" s="74" customFormat="1" hidden="1" x14ac:dyDescent="0.25">
      <c r="A262" s="75"/>
      <c r="B262" s="27"/>
      <c r="C262" s="27"/>
      <c r="D262" s="27"/>
      <c r="E262" s="27"/>
      <c r="F262" s="27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</row>
    <row r="263" spans="1:26" ht="56.25" hidden="1" x14ac:dyDescent="0.3">
      <c r="A263" s="23" t="s">
        <v>117</v>
      </c>
      <c r="B263" s="24">
        <f>B261</f>
        <v>906</v>
      </c>
      <c r="C263" s="24" t="s">
        <v>80</v>
      </c>
      <c r="D263" s="24" t="s">
        <v>118</v>
      </c>
      <c r="E263" s="24"/>
      <c r="F263" s="24"/>
      <c r="G263" s="13">
        <f t="shared" ref="G263:V265" si="219">G264</f>
        <v>76161</v>
      </c>
      <c r="H263" s="13">
        <f t="shared" si="219"/>
        <v>0</v>
      </c>
      <c r="I263" s="13">
        <f t="shared" si="219"/>
        <v>0</v>
      </c>
      <c r="J263" s="13">
        <f t="shared" si="219"/>
        <v>0</v>
      </c>
      <c r="K263" s="13">
        <f t="shared" si="219"/>
        <v>0</v>
      </c>
      <c r="L263" s="13">
        <f t="shared" si="219"/>
        <v>0</v>
      </c>
      <c r="M263" s="13">
        <f t="shared" si="219"/>
        <v>76161</v>
      </c>
      <c r="N263" s="13">
        <f t="shared" si="219"/>
        <v>0</v>
      </c>
      <c r="O263" s="13">
        <f t="shared" si="219"/>
        <v>0</v>
      </c>
      <c r="P263" s="13">
        <f t="shared" si="219"/>
        <v>0</v>
      </c>
      <c r="Q263" s="13">
        <f t="shared" si="219"/>
        <v>0</v>
      </c>
      <c r="R263" s="13">
        <f t="shared" si="219"/>
        <v>0</v>
      </c>
      <c r="S263" s="13">
        <f t="shared" si="219"/>
        <v>76161</v>
      </c>
      <c r="T263" s="13">
        <f t="shared" si="219"/>
        <v>0</v>
      </c>
      <c r="U263" s="13">
        <f t="shared" si="219"/>
        <v>0</v>
      </c>
      <c r="V263" s="13">
        <f t="shared" si="219"/>
        <v>0</v>
      </c>
      <c r="W263" s="13">
        <f t="shared" ref="U263:Z265" si="220">W264</f>
        <v>0</v>
      </c>
      <c r="X263" s="13">
        <f t="shared" si="220"/>
        <v>0</v>
      </c>
      <c r="Y263" s="13">
        <f t="shared" si="220"/>
        <v>76161</v>
      </c>
      <c r="Z263" s="13">
        <f t="shared" si="220"/>
        <v>0</v>
      </c>
    </row>
    <row r="264" spans="1:26" ht="82.5" hidden="1" x14ac:dyDescent="0.25">
      <c r="A264" s="25" t="s">
        <v>119</v>
      </c>
      <c r="B264" s="26">
        <v>906</v>
      </c>
      <c r="C264" s="26" t="s">
        <v>80</v>
      </c>
      <c r="D264" s="26" t="s">
        <v>118</v>
      </c>
      <c r="E264" s="26" t="s">
        <v>120</v>
      </c>
      <c r="F264" s="26"/>
      <c r="G264" s="11">
        <f t="shared" si="219"/>
        <v>76161</v>
      </c>
      <c r="H264" s="11">
        <f t="shared" si="219"/>
        <v>0</v>
      </c>
      <c r="I264" s="11">
        <f t="shared" si="219"/>
        <v>0</v>
      </c>
      <c r="J264" s="11">
        <f t="shared" si="219"/>
        <v>0</v>
      </c>
      <c r="K264" s="11">
        <f t="shared" si="219"/>
        <v>0</v>
      </c>
      <c r="L264" s="11">
        <f t="shared" si="219"/>
        <v>0</v>
      </c>
      <c r="M264" s="11">
        <f t="shared" si="219"/>
        <v>76161</v>
      </c>
      <c r="N264" s="11">
        <f t="shared" si="219"/>
        <v>0</v>
      </c>
      <c r="O264" s="11">
        <f t="shared" si="219"/>
        <v>0</v>
      </c>
      <c r="P264" s="11">
        <f t="shared" si="219"/>
        <v>0</v>
      </c>
      <c r="Q264" s="11">
        <f t="shared" si="219"/>
        <v>0</v>
      </c>
      <c r="R264" s="11">
        <f t="shared" si="219"/>
        <v>0</v>
      </c>
      <c r="S264" s="11">
        <f t="shared" si="219"/>
        <v>76161</v>
      </c>
      <c r="T264" s="11">
        <f t="shared" si="219"/>
        <v>0</v>
      </c>
      <c r="U264" s="11">
        <f t="shared" si="220"/>
        <v>0</v>
      </c>
      <c r="V264" s="11">
        <f t="shared" si="220"/>
        <v>0</v>
      </c>
      <c r="W264" s="11">
        <f t="shared" si="220"/>
        <v>0</v>
      </c>
      <c r="X264" s="11">
        <f t="shared" si="220"/>
        <v>0</v>
      </c>
      <c r="Y264" s="11">
        <f t="shared" si="220"/>
        <v>76161</v>
      </c>
      <c r="Z264" s="11">
        <f t="shared" si="220"/>
        <v>0</v>
      </c>
    </row>
    <row r="265" spans="1:26" ht="20.100000000000001" hidden="1" customHeight="1" x14ac:dyDescent="0.25">
      <c r="A265" s="28" t="s">
        <v>121</v>
      </c>
      <c r="B265" s="26">
        <v>906</v>
      </c>
      <c r="C265" s="26" t="s">
        <v>80</v>
      </c>
      <c r="D265" s="26" t="s">
        <v>118</v>
      </c>
      <c r="E265" s="26" t="s">
        <v>122</v>
      </c>
      <c r="F265" s="26"/>
      <c r="G265" s="9">
        <f t="shared" si="219"/>
        <v>76161</v>
      </c>
      <c r="H265" s="9">
        <f t="shared" si="219"/>
        <v>0</v>
      </c>
      <c r="I265" s="9">
        <f t="shared" si="219"/>
        <v>0</v>
      </c>
      <c r="J265" s="9">
        <f t="shared" si="219"/>
        <v>0</v>
      </c>
      <c r="K265" s="9">
        <f t="shared" si="219"/>
        <v>0</v>
      </c>
      <c r="L265" s="9">
        <f t="shared" si="219"/>
        <v>0</v>
      </c>
      <c r="M265" s="9">
        <f t="shared" si="219"/>
        <v>76161</v>
      </c>
      <c r="N265" s="9">
        <f t="shared" si="219"/>
        <v>0</v>
      </c>
      <c r="O265" s="9">
        <f t="shared" si="219"/>
        <v>0</v>
      </c>
      <c r="P265" s="9">
        <f t="shared" si="219"/>
        <v>0</v>
      </c>
      <c r="Q265" s="9">
        <f t="shared" si="219"/>
        <v>0</v>
      </c>
      <c r="R265" s="9">
        <f t="shared" si="219"/>
        <v>0</v>
      </c>
      <c r="S265" s="9">
        <f t="shared" si="219"/>
        <v>76161</v>
      </c>
      <c r="T265" s="9">
        <f t="shared" si="219"/>
        <v>0</v>
      </c>
      <c r="U265" s="9">
        <f t="shared" si="220"/>
        <v>0</v>
      </c>
      <c r="V265" s="9">
        <f t="shared" si="220"/>
        <v>0</v>
      </c>
      <c r="W265" s="9">
        <f t="shared" si="220"/>
        <v>0</v>
      </c>
      <c r="X265" s="9">
        <f t="shared" si="220"/>
        <v>0</v>
      </c>
      <c r="Y265" s="9">
        <f t="shared" si="220"/>
        <v>76161</v>
      </c>
      <c r="Z265" s="9">
        <f t="shared" si="220"/>
        <v>0</v>
      </c>
    </row>
    <row r="266" spans="1:26" ht="49.5" hidden="1" x14ac:dyDescent="0.25">
      <c r="A266" s="25" t="s">
        <v>123</v>
      </c>
      <c r="B266" s="26">
        <v>906</v>
      </c>
      <c r="C266" s="26" t="s">
        <v>80</v>
      </c>
      <c r="D266" s="26" t="s">
        <v>118</v>
      </c>
      <c r="E266" s="26" t="s">
        <v>124</v>
      </c>
      <c r="F266" s="26"/>
      <c r="G266" s="11">
        <f t="shared" ref="G266" si="221">G267+G271+G269</f>
        <v>76161</v>
      </c>
      <c r="H266" s="11">
        <f t="shared" ref="H266:N266" si="222">H267+H271+H269</f>
        <v>0</v>
      </c>
      <c r="I266" s="11">
        <f t="shared" si="222"/>
        <v>0</v>
      </c>
      <c r="J266" s="11">
        <f t="shared" si="222"/>
        <v>0</v>
      </c>
      <c r="K266" s="11">
        <f t="shared" si="222"/>
        <v>0</v>
      </c>
      <c r="L266" s="11">
        <f t="shared" si="222"/>
        <v>0</v>
      </c>
      <c r="M266" s="11">
        <f t="shared" si="222"/>
        <v>76161</v>
      </c>
      <c r="N266" s="11">
        <f t="shared" si="222"/>
        <v>0</v>
      </c>
      <c r="O266" s="11">
        <f t="shared" ref="O266:T266" si="223">O267+O271+O269</f>
        <v>0</v>
      </c>
      <c r="P266" s="11">
        <f t="shared" si="223"/>
        <v>0</v>
      </c>
      <c r="Q266" s="11">
        <f t="shared" si="223"/>
        <v>0</v>
      </c>
      <c r="R266" s="11">
        <f t="shared" si="223"/>
        <v>0</v>
      </c>
      <c r="S266" s="11">
        <f t="shared" si="223"/>
        <v>76161</v>
      </c>
      <c r="T266" s="11">
        <f t="shared" si="223"/>
        <v>0</v>
      </c>
      <c r="U266" s="11">
        <f t="shared" ref="U266:Z266" si="224">U267+U271+U269</f>
        <v>0</v>
      </c>
      <c r="V266" s="11">
        <f t="shared" si="224"/>
        <v>0</v>
      </c>
      <c r="W266" s="11">
        <f t="shared" si="224"/>
        <v>0</v>
      </c>
      <c r="X266" s="11">
        <f t="shared" si="224"/>
        <v>0</v>
      </c>
      <c r="Y266" s="11">
        <f t="shared" si="224"/>
        <v>76161</v>
      </c>
      <c r="Z266" s="11">
        <f t="shared" si="224"/>
        <v>0</v>
      </c>
    </row>
    <row r="267" spans="1:26" ht="66" hidden="1" x14ac:dyDescent="0.25">
      <c r="A267" s="25" t="s">
        <v>448</v>
      </c>
      <c r="B267" s="26">
        <v>906</v>
      </c>
      <c r="C267" s="26" t="s">
        <v>80</v>
      </c>
      <c r="D267" s="26" t="s">
        <v>118</v>
      </c>
      <c r="E267" s="26" t="s">
        <v>124</v>
      </c>
      <c r="F267" s="26" t="s">
        <v>85</v>
      </c>
      <c r="G267" s="11">
        <f t="shared" ref="G267:Z267" si="225">G268</f>
        <v>63024</v>
      </c>
      <c r="H267" s="11">
        <f t="shared" si="225"/>
        <v>0</v>
      </c>
      <c r="I267" s="11">
        <f t="shared" si="225"/>
        <v>0</v>
      </c>
      <c r="J267" s="11">
        <f t="shared" si="225"/>
        <v>0</v>
      </c>
      <c r="K267" s="11">
        <f t="shared" si="225"/>
        <v>0</v>
      </c>
      <c r="L267" s="11">
        <f t="shared" si="225"/>
        <v>0</v>
      </c>
      <c r="M267" s="11">
        <f t="shared" si="225"/>
        <v>63024</v>
      </c>
      <c r="N267" s="11">
        <f t="shared" si="225"/>
        <v>0</v>
      </c>
      <c r="O267" s="11">
        <f t="shared" si="225"/>
        <v>0</v>
      </c>
      <c r="P267" s="11">
        <f t="shared" si="225"/>
        <v>0</v>
      </c>
      <c r="Q267" s="11">
        <f t="shared" si="225"/>
        <v>0</v>
      </c>
      <c r="R267" s="11">
        <f t="shared" si="225"/>
        <v>0</v>
      </c>
      <c r="S267" s="11">
        <f t="shared" si="225"/>
        <v>63024</v>
      </c>
      <c r="T267" s="11">
        <f t="shared" si="225"/>
        <v>0</v>
      </c>
      <c r="U267" s="11">
        <f t="shared" si="225"/>
        <v>0</v>
      </c>
      <c r="V267" s="11">
        <f t="shared" si="225"/>
        <v>0</v>
      </c>
      <c r="W267" s="11">
        <f t="shared" si="225"/>
        <v>0</v>
      </c>
      <c r="X267" s="11">
        <f t="shared" si="225"/>
        <v>0</v>
      </c>
      <c r="Y267" s="11">
        <f t="shared" si="225"/>
        <v>63024</v>
      </c>
      <c r="Z267" s="11">
        <f t="shared" si="225"/>
        <v>0</v>
      </c>
    </row>
    <row r="268" spans="1:26" ht="20.100000000000001" hidden="1" customHeight="1" x14ac:dyDescent="0.25">
      <c r="A268" s="28" t="s">
        <v>107</v>
      </c>
      <c r="B268" s="26">
        <v>906</v>
      </c>
      <c r="C268" s="26" t="s">
        <v>80</v>
      </c>
      <c r="D268" s="26" t="s">
        <v>118</v>
      </c>
      <c r="E268" s="26" t="s">
        <v>124</v>
      </c>
      <c r="F268" s="26" t="s">
        <v>108</v>
      </c>
      <c r="G268" s="9">
        <f>60641+2383</f>
        <v>63024</v>
      </c>
      <c r="H268" s="9"/>
      <c r="I268" s="86"/>
      <c r="J268" s="86"/>
      <c r="K268" s="86"/>
      <c r="L268" s="86"/>
      <c r="M268" s="9">
        <f>G268+I268+J268+K268+L268</f>
        <v>63024</v>
      </c>
      <c r="N268" s="9">
        <f>H268+L268</f>
        <v>0</v>
      </c>
      <c r="O268" s="87"/>
      <c r="P268" s="87"/>
      <c r="Q268" s="87"/>
      <c r="R268" s="87"/>
      <c r="S268" s="9">
        <f>M268+O268+P268+Q268+R268</f>
        <v>63024</v>
      </c>
      <c r="T268" s="9">
        <f>N268+R268</f>
        <v>0</v>
      </c>
      <c r="U268" s="87"/>
      <c r="V268" s="87"/>
      <c r="W268" s="87"/>
      <c r="X268" s="87"/>
      <c r="Y268" s="9">
        <f>S268+U268+V268+W268+X268</f>
        <v>63024</v>
      </c>
      <c r="Z268" s="9">
        <f>T268+X268</f>
        <v>0</v>
      </c>
    </row>
    <row r="269" spans="1:26" ht="33" hidden="1" x14ac:dyDescent="0.25">
      <c r="A269" s="25" t="s">
        <v>243</v>
      </c>
      <c r="B269" s="26">
        <v>906</v>
      </c>
      <c r="C269" s="26" t="s">
        <v>80</v>
      </c>
      <c r="D269" s="26" t="s">
        <v>118</v>
      </c>
      <c r="E269" s="26" t="s">
        <v>124</v>
      </c>
      <c r="F269" s="26" t="s">
        <v>31</v>
      </c>
      <c r="G269" s="11">
        <f t="shared" ref="G269:Z269" si="226">G270</f>
        <v>12714</v>
      </c>
      <c r="H269" s="11">
        <f t="shared" si="226"/>
        <v>0</v>
      </c>
      <c r="I269" s="11">
        <f t="shared" si="226"/>
        <v>0</v>
      </c>
      <c r="J269" s="11">
        <f t="shared" si="226"/>
        <v>0</v>
      </c>
      <c r="K269" s="11">
        <f t="shared" si="226"/>
        <v>0</v>
      </c>
      <c r="L269" s="11">
        <f t="shared" si="226"/>
        <v>0</v>
      </c>
      <c r="M269" s="11">
        <f t="shared" si="226"/>
        <v>12714</v>
      </c>
      <c r="N269" s="11">
        <f t="shared" si="226"/>
        <v>0</v>
      </c>
      <c r="O269" s="11">
        <f t="shared" si="226"/>
        <v>0</v>
      </c>
      <c r="P269" s="11">
        <f t="shared" si="226"/>
        <v>0</v>
      </c>
      <c r="Q269" s="11">
        <f t="shared" si="226"/>
        <v>0</v>
      </c>
      <c r="R269" s="11">
        <f t="shared" si="226"/>
        <v>0</v>
      </c>
      <c r="S269" s="11">
        <f t="shared" si="226"/>
        <v>12714</v>
      </c>
      <c r="T269" s="11">
        <f t="shared" si="226"/>
        <v>0</v>
      </c>
      <c r="U269" s="11">
        <f t="shared" si="226"/>
        <v>0</v>
      </c>
      <c r="V269" s="11">
        <f t="shared" si="226"/>
        <v>0</v>
      </c>
      <c r="W269" s="11">
        <f t="shared" si="226"/>
        <v>0</v>
      </c>
      <c r="X269" s="11">
        <f t="shared" si="226"/>
        <v>0</v>
      </c>
      <c r="Y269" s="11">
        <f t="shared" si="226"/>
        <v>12714</v>
      </c>
      <c r="Z269" s="11">
        <f t="shared" si="226"/>
        <v>0</v>
      </c>
    </row>
    <row r="270" spans="1:26" ht="33" hidden="1" x14ac:dyDescent="0.25">
      <c r="A270" s="25" t="s">
        <v>37</v>
      </c>
      <c r="B270" s="26">
        <v>906</v>
      </c>
      <c r="C270" s="26" t="s">
        <v>80</v>
      </c>
      <c r="D270" s="26" t="s">
        <v>118</v>
      </c>
      <c r="E270" s="26" t="s">
        <v>124</v>
      </c>
      <c r="F270" s="26" t="s">
        <v>38</v>
      </c>
      <c r="G270" s="9">
        <f>10874+1840</f>
        <v>12714</v>
      </c>
      <c r="H270" s="10"/>
      <c r="I270" s="86"/>
      <c r="J270" s="86"/>
      <c r="K270" s="86"/>
      <c r="L270" s="86"/>
      <c r="M270" s="9">
        <f>G270+I270+J270+K270+L270</f>
        <v>12714</v>
      </c>
      <c r="N270" s="9">
        <f>H270+L270</f>
        <v>0</v>
      </c>
      <c r="O270" s="87"/>
      <c r="P270" s="87"/>
      <c r="Q270" s="87"/>
      <c r="R270" s="87"/>
      <c r="S270" s="9">
        <f>M270+O270+P270+Q270+R270</f>
        <v>12714</v>
      </c>
      <c r="T270" s="9">
        <f>N270+R270</f>
        <v>0</v>
      </c>
      <c r="U270" s="87"/>
      <c r="V270" s="87"/>
      <c r="W270" s="87"/>
      <c r="X270" s="87"/>
      <c r="Y270" s="9">
        <f>S270+U270+V270+W270+X270</f>
        <v>12714</v>
      </c>
      <c r="Z270" s="9">
        <f>T270+X270</f>
        <v>0</v>
      </c>
    </row>
    <row r="271" spans="1:26" ht="20.100000000000001" hidden="1" customHeight="1" x14ac:dyDescent="0.25">
      <c r="A271" s="28" t="s">
        <v>66</v>
      </c>
      <c r="B271" s="26">
        <v>906</v>
      </c>
      <c r="C271" s="26" t="s">
        <v>80</v>
      </c>
      <c r="D271" s="26" t="s">
        <v>118</v>
      </c>
      <c r="E271" s="26" t="s">
        <v>124</v>
      </c>
      <c r="F271" s="26" t="s">
        <v>67</v>
      </c>
      <c r="G271" s="9">
        <f>G273+G272</f>
        <v>423</v>
      </c>
      <c r="H271" s="9">
        <f t="shared" ref="H271:N271" si="227">H273+H272</f>
        <v>0</v>
      </c>
      <c r="I271" s="9">
        <f t="shared" si="227"/>
        <v>0</v>
      </c>
      <c r="J271" s="9">
        <f t="shared" si="227"/>
        <v>0</v>
      </c>
      <c r="K271" s="9">
        <f t="shared" si="227"/>
        <v>0</v>
      </c>
      <c r="L271" s="9">
        <f t="shared" si="227"/>
        <v>0</v>
      </c>
      <c r="M271" s="9">
        <f t="shared" si="227"/>
        <v>423</v>
      </c>
      <c r="N271" s="9">
        <f t="shared" si="227"/>
        <v>0</v>
      </c>
      <c r="O271" s="9">
        <f t="shared" ref="O271:T271" si="228">O273+O272</f>
        <v>0</v>
      </c>
      <c r="P271" s="9">
        <f t="shared" si="228"/>
        <v>0</v>
      </c>
      <c r="Q271" s="9">
        <f t="shared" si="228"/>
        <v>0</v>
      </c>
      <c r="R271" s="9">
        <f t="shared" si="228"/>
        <v>0</v>
      </c>
      <c r="S271" s="9">
        <f t="shared" si="228"/>
        <v>423</v>
      </c>
      <c r="T271" s="9">
        <f t="shared" si="228"/>
        <v>0</v>
      </c>
      <c r="U271" s="9">
        <f t="shared" ref="U271:Z271" si="229">U273+U272</f>
        <v>0</v>
      </c>
      <c r="V271" s="9">
        <f t="shared" si="229"/>
        <v>0</v>
      </c>
      <c r="W271" s="9">
        <f t="shared" si="229"/>
        <v>0</v>
      </c>
      <c r="X271" s="9">
        <f t="shared" si="229"/>
        <v>0</v>
      </c>
      <c r="Y271" s="9">
        <f t="shared" si="229"/>
        <v>423</v>
      </c>
      <c r="Z271" s="9">
        <f t="shared" si="229"/>
        <v>0</v>
      </c>
    </row>
    <row r="272" spans="1:26" ht="20.100000000000001" hidden="1" customHeight="1" x14ac:dyDescent="0.25">
      <c r="A272" s="28" t="s">
        <v>155</v>
      </c>
      <c r="B272" s="26">
        <v>906</v>
      </c>
      <c r="C272" s="26" t="s">
        <v>80</v>
      </c>
      <c r="D272" s="26" t="s">
        <v>118</v>
      </c>
      <c r="E272" s="26" t="s">
        <v>124</v>
      </c>
      <c r="F272" s="26" t="s">
        <v>616</v>
      </c>
      <c r="G272" s="9"/>
      <c r="H272" s="9"/>
      <c r="I272" s="86"/>
      <c r="J272" s="86"/>
      <c r="K272" s="86"/>
      <c r="L272" s="86"/>
      <c r="M272" s="86"/>
      <c r="N272" s="86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</row>
    <row r="273" spans="1:26" ht="20.100000000000001" hidden="1" customHeight="1" x14ac:dyDescent="0.25">
      <c r="A273" s="28" t="s">
        <v>68</v>
      </c>
      <c r="B273" s="26">
        <v>906</v>
      </c>
      <c r="C273" s="26" t="s">
        <v>80</v>
      </c>
      <c r="D273" s="26" t="s">
        <v>118</v>
      </c>
      <c r="E273" s="26" t="s">
        <v>124</v>
      </c>
      <c r="F273" s="26" t="s">
        <v>69</v>
      </c>
      <c r="G273" s="9">
        <v>423</v>
      </c>
      <c r="H273" s="9"/>
      <c r="I273" s="86"/>
      <c r="J273" s="86"/>
      <c r="K273" s="86"/>
      <c r="L273" s="86"/>
      <c r="M273" s="9">
        <f>G273+I273+J273+K273+L273</f>
        <v>423</v>
      </c>
      <c r="N273" s="9">
        <f>H273+L273</f>
        <v>0</v>
      </c>
      <c r="O273" s="87"/>
      <c r="P273" s="87"/>
      <c r="Q273" s="87"/>
      <c r="R273" s="87"/>
      <c r="S273" s="9">
        <f>M273+O273+P273+Q273+R273</f>
        <v>423</v>
      </c>
      <c r="T273" s="9">
        <f>N273+R273</f>
        <v>0</v>
      </c>
      <c r="U273" s="87"/>
      <c r="V273" s="87"/>
      <c r="W273" s="87"/>
      <c r="X273" s="87"/>
      <c r="Y273" s="9">
        <f>S273+U273+V273+W273+X273</f>
        <v>423</v>
      </c>
      <c r="Z273" s="9">
        <f>T273+X273</f>
        <v>0</v>
      </c>
    </row>
    <row r="274" spans="1:26" hidden="1" x14ac:dyDescent="0.25">
      <c r="A274" s="25"/>
      <c r="B274" s="26"/>
      <c r="C274" s="26"/>
      <c r="D274" s="26"/>
      <c r="E274" s="26"/>
      <c r="F274" s="26"/>
      <c r="G274" s="9"/>
      <c r="H274" s="10"/>
      <c r="I274" s="86"/>
      <c r="J274" s="86"/>
      <c r="K274" s="86"/>
      <c r="L274" s="86"/>
      <c r="M274" s="86"/>
      <c r="N274" s="86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</row>
    <row r="275" spans="1:26" ht="18.75" hidden="1" x14ac:dyDescent="0.3">
      <c r="A275" s="23" t="s">
        <v>125</v>
      </c>
      <c r="B275" s="24">
        <v>906</v>
      </c>
      <c r="C275" s="24" t="s">
        <v>80</v>
      </c>
      <c r="D275" s="24" t="s">
        <v>33</v>
      </c>
      <c r="E275" s="24"/>
      <c r="F275" s="24"/>
      <c r="G275" s="15">
        <f t="shared" ref="G275:V279" si="230">G276</f>
        <v>950</v>
      </c>
      <c r="H275" s="15">
        <f t="shared" si="230"/>
        <v>0</v>
      </c>
      <c r="I275" s="15">
        <f t="shared" si="230"/>
        <v>0</v>
      </c>
      <c r="J275" s="15">
        <f t="shared" si="230"/>
        <v>0</v>
      </c>
      <c r="K275" s="15">
        <f t="shared" si="230"/>
        <v>0</v>
      </c>
      <c r="L275" s="15">
        <f t="shared" si="230"/>
        <v>0</v>
      </c>
      <c r="M275" s="15">
        <f t="shared" si="230"/>
        <v>950</v>
      </c>
      <c r="N275" s="15">
        <f t="shared" si="230"/>
        <v>0</v>
      </c>
      <c r="O275" s="15">
        <f t="shared" si="230"/>
        <v>0</v>
      </c>
      <c r="P275" s="15">
        <f t="shared" si="230"/>
        <v>0</v>
      </c>
      <c r="Q275" s="15">
        <f t="shared" si="230"/>
        <v>0</v>
      </c>
      <c r="R275" s="15">
        <f t="shared" si="230"/>
        <v>0</v>
      </c>
      <c r="S275" s="15">
        <f t="shared" si="230"/>
        <v>950</v>
      </c>
      <c r="T275" s="15">
        <f t="shared" si="230"/>
        <v>0</v>
      </c>
      <c r="U275" s="15">
        <f t="shared" si="230"/>
        <v>0</v>
      </c>
      <c r="V275" s="15">
        <f t="shared" si="230"/>
        <v>0</v>
      </c>
      <c r="W275" s="15">
        <f t="shared" ref="U275:Z279" si="231">W276</f>
        <v>0</v>
      </c>
      <c r="X275" s="15">
        <f t="shared" si="231"/>
        <v>0</v>
      </c>
      <c r="Y275" s="15">
        <f t="shared" si="231"/>
        <v>950</v>
      </c>
      <c r="Z275" s="15">
        <f t="shared" si="231"/>
        <v>0</v>
      </c>
    </row>
    <row r="276" spans="1:26" ht="66" hidden="1" x14ac:dyDescent="0.25">
      <c r="A276" s="44" t="s">
        <v>537</v>
      </c>
      <c r="B276" s="26">
        <v>906</v>
      </c>
      <c r="C276" s="26" t="s">
        <v>80</v>
      </c>
      <c r="D276" s="26" t="s">
        <v>33</v>
      </c>
      <c r="E276" s="26" t="s">
        <v>126</v>
      </c>
      <c r="F276" s="26"/>
      <c r="G276" s="9">
        <f t="shared" si="230"/>
        <v>950</v>
      </c>
      <c r="H276" s="9">
        <f t="shared" si="230"/>
        <v>0</v>
      </c>
      <c r="I276" s="9">
        <f t="shared" si="230"/>
        <v>0</v>
      </c>
      <c r="J276" s="9">
        <f t="shared" si="230"/>
        <v>0</v>
      </c>
      <c r="K276" s="9">
        <f t="shared" si="230"/>
        <v>0</v>
      </c>
      <c r="L276" s="9">
        <f t="shared" si="230"/>
        <v>0</v>
      </c>
      <c r="M276" s="9">
        <f t="shared" si="230"/>
        <v>950</v>
      </c>
      <c r="N276" s="9">
        <f t="shared" si="230"/>
        <v>0</v>
      </c>
      <c r="O276" s="9">
        <f t="shared" si="230"/>
        <v>0</v>
      </c>
      <c r="P276" s="9">
        <f t="shared" si="230"/>
        <v>0</v>
      </c>
      <c r="Q276" s="9">
        <f t="shared" si="230"/>
        <v>0</v>
      </c>
      <c r="R276" s="9">
        <f t="shared" si="230"/>
        <v>0</v>
      </c>
      <c r="S276" s="9">
        <f t="shared" si="230"/>
        <v>950</v>
      </c>
      <c r="T276" s="9">
        <f t="shared" si="230"/>
        <v>0</v>
      </c>
      <c r="U276" s="9">
        <f t="shared" si="231"/>
        <v>0</v>
      </c>
      <c r="V276" s="9">
        <f t="shared" si="231"/>
        <v>0</v>
      </c>
      <c r="W276" s="9">
        <f t="shared" si="231"/>
        <v>0</v>
      </c>
      <c r="X276" s="9">
        <f t="shared" si="231"/>
        <v>0</v>
      </c>
      <c r="Y276" s="9">
        <f t="shared" si="231"/>
        <v>950</v>
      </c>
      <c r="Z276" s="9">
        <f t="shared" si="231"/>
        <v>0</v>
      </c>
    </row>
    <row r="277" spans="1:26" ht="20.100000000000001" hidden="1" customHeight="1" x14ac:dyDescent="0.25">
      <c r="A277" s="28" t="s">
        <v>127</v>
      </c>
      <c r="B277" s="26">
        <f>B276</f>
        <v>906</v>
      </c>
      <c r="C277" s="26" t="s">
        <v>80</v>
      </c>
      <c r="D277" s="26" t="s">
        <v>33</v>
      </c>
      <c r="E277" s="26" t="s">
        <v>128</v>
      </c>
      <c r="F277" s="26"/>
      <c r="G277" s="9">
        <f t="shared" si="230"/>
        <v>950</v>
      </c>
      <c r="H277" s="9">
        <f t="shared" si="230"/>
        <v>0</v>
      </c>
      <c r="I277" s="9">
        <f t="shared" si="230"/>
        <v>0</v>
      </c>
      <c r="J277" s="9">
        <f t="shared" si="230"/>
        <v>0</v>
      </c>
      <c r="K277" s="9">
        <f t="shared" si="230"/>
        <v>0</v>
      </c>
      <c r="L277" s="9">
        <f t="shared" si="230"/>
        <v>0</v>
      </c>
      <c r="M277" s="9">
        <f t="shared" si="230"/>
        <v>950</v>
      </c>
      <c r="N277" s="9">
        <f t="shared" si="230"/>
        <v>0</v>
      </c>
      <c r="O277" s="9">
        <f t="shared" si="230"/>
        <v>0</v>
      </c>
      <c r="P277" s="9">
        <f t="shared" si="230"/>
        <v>0</v>
      </c>
      <c r="Q277" s="9">
        <f t="shared" si="230"/>
        <v>0</v>
      </c>
      <c r="R277" s="9">
        <f t="shared" si="230"/>
        <v>0</v>
      </c>
      <c r="S277" s="9">
        <f t="shared" si="230"/>
        <v>950</v>
      </c>
      <c r="T277" s="9">
        <f t="shared" si="230"/>
        <v>0</v>
      </c>
      <c r="U277" s="9">
        <f t="shared" si="231"/>
        <v>0</v>
      </c>
      <c r="V277" s="9">
        <f t="shared" si="231"/>
        <v>0</v>
      </c>
      <c r="W277" s="9">
        <f t="shared" si="231"/>
        <v>0</v>
      </c>
      <c r="X277" s="9">
        <f t="shared" si="231"/>
        <v>0</v>
      </c>
      <c r="Y277" s="9">
        <f t="shared" si="231"/>
        <v>950</v>
      </c>
      <c r="Z277" s="9">
        <f t="shared" si="231"/>
        <v>0</v>
      </c>
    </row>
    <row r="278" spans="1:26" ht="99" hidden="1" x14ac:dyDescent="0.25">
      <c r="A278" s="45" t="s">
        <v>129</v>
      </c>
      <c r="B278" s="26">
        <f>B277</f>
        <v>906</v>
      </c>
      <c r="C278" s="26" t="s">
        <v>80</v>
      </c>
      <c r="D278" s="26" t="s">
        <v>33</v>
      </c>
      <c r="E278" s="26" t="s">
        <v>130</v>
      </c>
      <c r="F278" s="26"/>
      <c r="G278" s="9">
        <f t="shared" si="230"/>
        <v>950</v>
      </c>
      <c r="H278" s="9">
        <f t="shared" si="230"/>
        <v>0</v>
      </c>
      <c r="I278" s="9">
        <f t="shared" si="230"/>
        <v>0</v>
      </c>
      <c r="J278" s="9">
        <f t="shared" si="230"/>
        <v>0</v>
      </c>
      <c r="K278" s="9">
        <f t="shared" si="230"/>
        <v>0</v>
      </c>
      <c r="L278" s="9">
        <f t="shared" si="230"/>
        <v>0</v>
      </c>
      <c r="M278" s="9">
        <f t="shared" si="230"/>
        <v>950</v>
      </c>
      <c r="N278" s="9">
        <f t="shared" si="230"/>
        <v>0</v>
      </c>
      <c r="O278" s="9">
        <f t="shared" si="230"/>
        <v>0</v>
      </c>
      <c r="P278" s="9">
        <f t="shared" si="230"/>
        <v>0</v>
      </c>
      <c r="Q278" s="9">
        <f t="shared" si="230"/>
        <v>0</v>
      </c>
      <c r="R278" s="9">
        <f t="shared" si="230"/>
        <v>0</v>
      </c>
      <c r="S278" s="9">
        <f t="shared" si="230"/>
        <v>950</v>
      </c>
      <c r="T278" s="9">
        <f t="shared" si="230"/>
        <v>0</v>
      </c>
      <c r="U278" s="9">
        <f t="shared" si="231"/>
        <v>0</v>
      </c>
      <c r="V278" s="9">
        <f t="shared" si="231"/>
        <v>0</v>
      </c>
      <c r="W278" s="9">
        <f t="shared" si="231"/>
        <v>0</v>
      </c>
      <c r="X278" s="9">
        <f t="shared" si="231"/>
        <v>0</v>
      </c>
      <c r="Y278" s="9">
        <f t="shared" si="231"/>
        <v>950</v>
      </c>
      <c r="Z278" s="9">
        <f t="shared" si="231"/>
        <v>0</v>
      </c>
    </row>
    <row r="279" spans="1:26" ht="33" hidden="1" x14ac:dyDescent="0.25">
      <c r="A279" s="25" t="s">
        <v>12</v>
      </c>
      <c r="B279" s="26">
        <f>B276</f>
        <v>906</v>
      </c>
      <c r="C279" s="26" t="s">
        <v>80</v>
      </c>
      <c r="D279" s="26" t="s">
        <v>33</v>
      </c>
      <c r="E279" s="26" t="s">
        <v>130</v>
      </c>
      <c r="F279" s="26" t="s">
        <v>13</v>
      </c>
      <c r="G279" s="9">
        <f t="shared" si="230"/>
        <v>950</v>
      </c>
      <c r="H279" s="9">
        <f t="shared" si="230"/>
        <v>0</v>
      </c>
      <c r="I279" s="9">
        <f t="shared" si="230"/>
        <v>0</v>
      </c>
      <c r="J279" s="9">
        <f t="shared" si="230"/>
        <v>0</v>
      </c>
      <c r="K279" s="9">
        <f t="shared" si="230"/>
        <v>0</v>
      </c>
      <c r="L279" s="9">
        <f t="shared" si="230"/>
        <v>0</v>
      </c>
      <c r="M279" s="9">
        <f t="shared" si="230"/>
        <v>950</v>
      </c>
      <c r="N279" s="9">
        <f t="shared" si="230"/>
        <v>0</v>
      </c>
      <c r="O279" s="9">
        <f t="shared" si="230"/>
        <v>0</v>
      </c>
      <c r="P279" s="9">
        <f t="shared" si="230"/>
        <v>0</v>
      </c>
      <c r="Q279" s="9">
        <f t="shared" si="230"/>
        <v>0</v>
      </c>
      <c r="R279" s="9">
        <f t="shared" si="230"/>
        <v>0</v>
      </c>
      <c r="S279" s="9">
        <f t="shared" si="230"/>
        <v>950</v>
      </c>
      <c r="T279" s="9">
        <f t="shared" si="230"/>
        <v>0</v>
      </c>
      <c r="U279" s="9">
        <f t="shared" si="231"/>
        <v>0</v>
      </c>
      <c r="V279" s="9">
        <f t="shared" si="231"/>
        <v>0</v>
      </c>
      <c r="W279" s="9">
        <f t="shared" si="231"/>
        <v>0</v>
      </c>
      <c r="X279" s="9">
        <f t="shared" si="231"/>
        <v>0</v>
      </c>
      <c r="Y279" s="9">
        <f t="shared" si="231"/>
        <v>950</v>
      </c>
      <c r="Z279" s="9">
        <f t="shared" si="231"/>
        <v>0</v>
      </c>
    </row>
    <row r="280" spans="1:26" ht="33" hidden="1" x14ac:dyDescent="0.25">
      <c r="A280" s="25" t="s">
        <v>131</v>
      </c>
      <c r="B280" s="26">
        <f>B279</f>
        <v>906</v>
      </c>
      <c r="C280" s="26" t="s">
        <v>80</v>
      </c>
      <c r="D280" s="26" t="s">
        <v>33</v>
      </c>
      <c r="E280" s="26" t="s">
        <v>130</v>
      </c>
      <c r="F280" s="26" t="s">
        <v>132</v>
      </c>
      <c r="G280" s="9">
        <v>950</v>
      </c>
      <c r="H280" s="10"/>
      <c r="I280" s="86"/>
      <c r="J280" s="86"/>
      <c r="K280" s="86"/>
      <c r="L280" s="86"/>
      <c r="M280" s="9">
        <f>G280+I280+J280+K280+L280</f>
        <v>950</v>
      </c>
      <c r="N280" s="9">
        <f>H280+L280</f>
        <v>0</v>
      </c>
      <c r="O280" s="87"/>
      <c r="P280" s="87"/>
      <c r="Q280" s="87"/>
      <c r="R280" s="87"/>
      <c r="S280" s="9">
        <f>M280+O280+P280+Q280+R280</f>
        <v>950</v>
      </c>
      <c r="T280" s="9">
        <f>N280+R280</f>
        <v>0</v>
      </c>
      <c r="U280" s="87"/>
      <c r="V280" s="87"/>
      <c r="W280" s="87"/>
      <c r="X280" s="87"/>
      <c r="Y280" s="9">
        <f>S280+U280+V280+W280+X280</f>
        <v>950</v>
      </c>
      <c r="Z280" s="9">
        <f>T280+X280</f>
        <v>0</v>
      </c>
    </row>
    <row r="281" spans="1:26" hidden="1" x14ac:dyDescent="0.25">
      <c r="A281" s="25"/>
      <c r="B281" s="26"/>
      <c r="C281" s="26"/>
      <c r="D281" s="26"/>
      <c r="E281" s="26"/>
      <c r="F281" s="26"/>
      <c r="G281" s="9"/>
      <c r="H281" s="10"/>
      <c r="I281" s="86"/>
      <c r="J281" s="86"/>
      <c r="K281" s="86"/>
      <c r="L281" s="86"/>
      <c r="M281" s="86"/>
      <c r="N281" s="86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</row>
    <row r="282" spans="1:26" ht="37.5" hidden="1" x14ac:dyDescent="0.3">
      <c r="A282" s="23" t="s">
        <v>133</v>
      </c>
      <c r="B282" s="24">
        <v>906</v>
      </c>
      <c r="C282" s="24" t="s">
        <v>80</v>
      </c>
      <c r="D282" s="24" t="s">
        <v>134</v>
      </c>
      <c r="E282" s="24"/>
      <c r="F282" s="24"/>
      <c r="G282" s="13">
        <f t="shared" ref="G282" si="232">G293+G288+G283</f>
        <v>54027</v>
      </c>
      <c r="H282" s="13">
        <f t="shared" ref="H282:N282" si="233">H293+H288+H283</f>
        <v>0</v>
      </c>
      <c r="I282" s="13">
        <f t="shared" si="233"/>
        <v>0</v>
      </c>
      <c r="J282" s="13">
        <f t="shared" si="233"/>
        <v>0</v>
      </c>
      <c r="K282" s="13">
        <f t="shared" si="233"/>
        <v>0</v>
      </c>
      <c r="L282" s="13">
        <f t="shared" si="233"/>
        <v>0</v>
      </c>
      <c r="M282" s="13">
        <f t="shared" si="233"/>
        <v>54027</v>
      </c>
      <c r="N282" s="13">
        <f t="shared" si="233"/>
        <v>0</v>
      </c>
      <c r="O282" s="13">
        <f t="shared" ref="O282:T282" si="234">O293+O288+O283</f>
        <v>0</v>
      </c>
      <c r="P282" s="13">
        <f t="shared" si="234"/>
        <v>0</v>
      </c>
      <c r="Q282" s="13">
        <f t="shared" si="234"/>
        <v>0</v>
      </c>
      <c r="R282" s="13">
        <f t="shared" si="234"/>
        <v>0</v>
      </c>
      <c r="S282" s="13">
        <f t="shared" si="234"/>
        <v>54027</v>
      </c>
      <c r="T282" s="13">
        <f t="shared" si="234"/>
        <v>0</v>
      </c>
      <c r="U282" s="13">
        <f>U293+U288+U283+U314</f>
        <v>0</v>
      </c>
      <c r="V282" s="13">
        <f t="shared" ref="V282:Z282" si="235">V293+V288+V283+V314</f>
        <v>0</v>
      </c>
      <c r="W282" s="13">
        <f t="shared" si="235"/>
        <v>0</v>
      </c>
      <c r="X282" s="13">
        <f t="shared" si="235"/>
        <v>1118</v>
      </c>
      <c r="Y282" s="13">
        <f t="shared" si="235"/>
        <v>55145</v>
      </c>
      <c r="Z282" s="13">
        <f t="shared" si="235"/>
        <v>1118</v>
      </c>
    </row>
    <row r="283" spans="1:26" ht="34.5" hidden="1" x14ac:dyDescent="0.3">
      <c r="A283" s="25" t="s">
        <v>709</v>
      </c>
      <c r="B283" s="26">
        <v>906</v>
      </c>
      <c r="C283" s="26" t="s">
        <v>80</v>
      </c>
      <c r="D283" s="26" t="s">
        <v>134</v>
      </c>
      <c r="E283" s="26" t="s">
        <v>414</v>
      </c>
      <c r="F283" s="26"/>
      <c r="G283" s="11">
        <f t="shared" ref="G283:V286" si="236">G284</f>
        <v>242</v>
      </c>
      <c r="H283" s="11">
        <f t="shared" si="236"/>
        <v>0</v>
      </c>
      <c r="I283" s="11">
        <f t="shared" si="236"/>
        <v>0</v>
      </c>
      <c r="J283" s="11">
        <f t="shared" si="236"/>
        <v>0</v>
      </c>
      <c r="K283" s="11">
        <f t="shared" si="236"/>
        <v>0</v>
      </c>
      <c r="L283" s="11">
        <f t="shared" si="236"/>
        <v>0</v>
      </c>
      <c r="M283" s="11">
        <f t="shared" si="236"/>
        <v>242</v>
      </c>
      <c r="N283" s="11">
        <f t="shared" si="236"/>
        <v>0</v>
      </c>
      <c r="O283" s="11">
        <f t="shared" si="236"/>
        <v>0</v>
      </c>
      <c r="P283" s="11">
        <f t="shared" si="236"/>
        <v>0</v>
      </c>
      <c r="Q283" s="11">
        <f t="shared" si="236"/>
        <v>0</v>
      </c>
      <c r="R283" s="11">
        <f t="shared" si="236"/>
        <v>0</v>
      </c>
      <c r="S283" s="11">
        <f t="shared" si="236"/>
        <v>242</v>
      </c>
      <c r="T283" s="11">
        <f t="shared" si="236"/>
        <v>0</v>
      </c>
      <c r="U283" s="11">
        <f t="shared" si="236"/>
        <v>0</v>
      </c>
      <c r="V283" s="11">
        <f t="shared" si="236"/>
        <v>0</v>
      </c>
      <c r="W283" s="11">
        <f t="shared" ref="U283:Z286" si="237">W284</f>
        <v>0</v>
      </c>
      <c r="X283" s="11">
        <f t="shared" si="237"/>
        <v>0</v>
      </c>
      <c r="Y283" s="11">
        <f t="shared" si="237"/>
        <v>242</v>
      </c>
      <c r="Z283" s="11">
        <f t="shared" si="237"/>
        <v>0</v>
      </c>
    </row>
    <row r="284" spans="1:26" ht="20.100000000000001" hidden="1" customHeight="1" x14ac:dyDescent="0.25">
      <c r="A284" s="28" t="s">
        <v>15</v>
      </c>
      <c r="B284" s="26">
        <v>906</v>
      </c>
      <c r="C284" s="26" t="s">
        <v>80</v>
      </c>
      <c r="D284" s="26" t="s">
        <v>134</v>
      </c>
      <c r="E284" s="26" t="s">
        <v>415</v>
      </c>
      <c r="F284" s="26"/>
      <c r="G284" s="9">
        <f t="shared" si="236"/>
        <v>242</v>
      </c>
      <c r="H284" s="9">
        <f t="shared" si="236"/>
        <v>0</v>
      </c>
      <c r="I284" s="9">
        <f t="shared" si="236"/>
        <v>0</v>
      </c>
      <c r="J284" s="9">
        <f t="shared" si="236"/>
        <v>0</v>
      </c>
      <c r="K284" s="9">
        <f t="shared" si="236"/>
        <v>0</v>
      </c>
      <c r="L284" s="9">
        <f t="shared" si="236"/>
        <v>0</v>
      </c>
      <c r="M284" s="9">
        <f t="shared" si="236"/>
        <v>242</v>
      </c>
      <c r="N284" s="9">
        <f t="shared" si="236"/>
        <v>0</v>
      </c>
      <c r="O284" s="9">
        <f t="shared" si="236"/>
        <v>0</v>
      </c>
      <c r="P284" s="9">
        <f t="shared" si="236"/>
        <v>0</v>
      </c>
      <c r="Q284" s="9">
        <f t="shared" si="236"/>
        <v>0</v>
      </c>
      <c r="R284" s="9">
        <f t="shared" si="236"/>
        <v>0</v>
      </c>
      <c r="S284" s="9">
        <f t="shared" si="236"/>
        <v>242</v>
      </c>
      <c r="T284" s="9">
        <f t="shared" si="236"/>
        <v>0</v>
      </c>
      <c r="U284" s="9">
        <f t="shared" si="237"/>
        <v>0</v>
      </c>
      <c r="V284" s="9">
        <f t="shared" si="237"/>
        <v>0</v>
      </c>
      <c r="W284" s="9">
        <f t="shared" si="237"/>
        <v>0</v>
      </c>
      <c r="X284" s="9">
        <f t="shared" si="237"/>
        <v>0</v>
      </c>
      <c r="Y284" s="9">
        <f t="shared" si="237"/>
        <v>242</v>
      </c>
      <c r="Z284" s="9">
        <f t="shared" si="237"/>
        <v>0</v>
      </c>
    </row>
    <row r="285" spans="1:26" ht="49.5" hidden="1" x14ac:dyDescent="0.25">
      <c r="A285" s="25" t="s">
        <v>135</v>
      </c>
      <c r="B285" s="26">
        <v>906</v>
      </c>
      <c r="C285" s="26" t="s">
        <v>80</v>
      </c>
      <c r="D285" s="26" t="s">
        <v>134</v>
      </c>
      <c r="E285" s="26" t="s">
        <v>416</v>
      </c>
      <c r="F285" s="26"/>
      <c r="G285" s="11">
        <f t="shared" si="236"/>
        <v>242</v>
      </c>
      <c r="H285" s="11">
        <f t="shared" si="236"/>
        <v>0</v>
      </c>
      <c r="I285" s="11">
        <f t="shared" si="236"/>
        <v>0</v>
      </c>
      <c r="J285" s="11">
        <f t="shared" si="236"/>
        <v>0</v>
      </c>
      <c r="K285" s="11">
        <f t="shared" si="236"/>
        <v>0</v>
      </c>
      <c r="L285" s="11">
        <f t="shared" si="236"/>
        <v>0</v>
      </c>
      <c r="M285" s="11">
        <f t="shared" si="236"/>
        <v>242</v>
      </c>
      <c r="N285" s="11">
        <f t="shared" si="236"/>
        <v>0</v>
      </c>
      <c r="O285" s="11">
        <f t="shared" si="236"/>
        <v>0</v>
      </c>
      <c r="P285" s="11">
        <f t="shared" si="236"/>
        <v>0</v>
      </c>
      <c r="Q285" s="11">
        <f t="shared" si="236"/>
        <v>0</v>
      </c>
      <c r="R285" s="11">
        <f t="shared" si="236"/>
        <v>0</v>
      </c>
      <c r="S285" s="11">
        <f t="shared" si="236"/>
        <v>242</v>
      </c>
      <c r="T285" s="11">
        <f t="shared" si="236"/>
        <v>0</v>
      </c>
      <c r="U285" s="11">
        <f t="shared" si="237"/>
        <v>0</v>
      </c>
      <c r="V285" s="11">
        <f t="shared" si="237"/>
        <v>0</v>
      </c>
      <c r="W285" s="11">
        <f t="shared" si="237"/>
        <v>0</v>
      </c>
      <c r="X285" s="11">
        <f t="shared" si="237"/>
        <v>0</v>
      </c>
      <c r="Y285" s="11">
        <f t="shared" si="237"/>
        <v>242</v>
      </c>
      <c r="Z285" s="11">
        <f t="shared" si="237"/>
        <v>0</v>
      </c>
    </row>
    <row r="286" spans="1:26" ht="33" hidden="1" x14ac:dyDescent="0.25">
      <c r="A286" s="25" t="s">
        <v>243</v>
      </c>
      <c r="B286" s="26">
        <v>906</v>
      </c>
      <c r="C286" s="26" t="s">
        <v>80</v>
      </c>
      <c r="D286" s="26" t="s">
        <v>134</v>
      </c>
      <c r="E286" s="26" t="s">
        <v>416</v>
      </c>
      <c r="F286" s="26" t="s">
        <v>31</v>
      </c>
      <c r="G286" s="11">
        <f t="shared" si="236"/>
        <v>242</v>
      </c>
      <c r="H286" s="11">
        <f t="shared" si="236"/>
        <v>0</v>
      </c>
      <c r="I286" s="11">
        <f t="shared" si="236"/>
        <v>0</v>
      </c>
      <c r="J286" s="11">
        <f t="shared" si="236"/>
        <v>0</v>
      </c>
      <c r="K286" s="11">
        <f t="shared" si="236"/>
        <v>0</v>
      </c>
      <c r="L286" s="11">
        <f t="shared" si="236"/>
        <v>0</v>
      </c>
      <c r="M286" s="11">
        <f t="shared" si="236"/>
        <v>242</v>
      </c>
      <c r="N286" s="11">
        <f t="shared" si="236"/>
        <v>0</v>
      </c>
      <c r="O286" s="11">
        <f t="shared" si="236"/>
        <v>0</v>
      </c>
      <c r="P286" s="11">
        <f t="shared" si="236"/>
        <v>0</v>
      </c>
      <c r="Q286" s="11">
        <f t="shared" si="236"/>
        <v>0</v>
      </c>
      <c r="R286" s="11">
        <f t="shared" si="236"/>
        <v>0</v>
      </c>
      <c r="S286" s="11">
        <f t="shared" si="236"/>
        <v>242</v>
      </c>
      <c r="T286" s="11">
        <f t="shared" si="236"/>
        <v>0</v>
      </c>
      <c r="U286" s="11">
        <f t="shared" si="237"/>
        <v>0</v>
      </c>
      <c r="V286" s="11">
        <f t="shared" si="237"/>
        <v>0</v>
      </c>
      <c r="W286" s="11">
        <f t="shared" si="237"/>
        <v>0</v>
      </c>
      <c r="X286" s="11">
        <f t="shared" si="237"/>
        <v>0</v>
      </c>
      <c r="Y286" s="11">
        <f t="shared" si="237"/>
        <v>242</v>
      </c>
      <c r="Z286" s="11">
        <f t="shared" si="237"/>
        <v>0</v>
      </c>
    </row>
    <row r="287" spans="1:26" ht="33" hidden="1" x14ac:dyDescent="0.25">
      <c r="A287" s="25" t="s">
        <v>37</v>
      </c>
      <c r="B287" s="26">
        <v>906</v>
      </c>
      <c r="C287" s="26" t="s">
        <v>80</v>
      </c>
      <c r="D287" s="26" t="s">
        <v>134</v>
      </c>
      <c r="E287" s="26" t="s">
        <v>416</v>
      </c>
      <c r="F287" s="26" t="s">
        <v>38</v>
      </c>
      <c r="G287" s="9">
        <v>242</v>
      </c>
      <c r="H287" s="10"/>
      <c r="I287" s="86"/>
      <c r="J287" s="86"/>
      <c r="K287" s="86"/>
      <c r="L287" s="86"/>
      <c r="M287" s="9">
        <f>G287+I287+J287+K287+L287</f>
        <v>242</v>
      </c>
      <c r="N287" s="9">
        <f>H287+L287</f>
        <v>0</v>
      </c>
      <c r="O287" s="87"/>
      <c r="P287" s="87"/>
      <c r="Q287" s="87"/>
      <c r="R287" s="87"/>
      <c r="S287" s="9">
        <f>M287+O287+P287+Q287+R287</f>
        <v>242</v>
      </c>
      <c r="T287" s="9">
        <f>N287+R287</f>
        <v>0</v>
      </c>
      <c r="U287" s="87"/>
      <c r="V287" s="87"/>
      <c r="W287" s="87"/>
      <c r="X287" s="87"/>
      <c r="Y287" s="9">
        <f>S287+U287+V287+W287+X287</f>
        <v>242</v>
      </c>
      <c r="Z287" s="9">
        <f>T287+X287</f>
        <v>0</v>
      </c>
    </row>
    <row r="288" spans="1:26" ht="82.5" hidden="1" x14ac:dyDescent="0.25">
      <c r="A288" s="25" t="s">
        <v>119</v>
      </c>
      <c r="B288" s="26">
        <v>906</v>
      </c>
      <c r="C288" s="26" t="s">
        <v>80</v>
      </c>
      <c r="D288" s="26" t="s">
        <v>134</v>
      </c>
      <c r="E288" s="26" t="s">
        <v>120</v>
      </c>
      <c r="F288" s="26"/>
      <c r="G288" s="11">
        <f t="shared" ref="G288:V291" si="238">G289</f>
        <v>25</v>
      </c>
      <c r="H288" s="11">
        <f t="shared" si="238"/>
        <v>0</v>
      </c>
      <c r="I288" s="11">
        <f t="shared" si="238"/>
        <v>0</v>
      </c>
      <c r="J288" s="11">
        <f t="shared" si="238"/>
        <v>0</v>
      </c>
      <c r="K288" s="11">
        <f t="shared" si="238"/>
        <v>0</v>
      </c>
      <c r="L288" s="11">
        <f t="shared" si="238"/>
        <v>0</v>
      </c>
      <c r="M288" s="11">
        <f t="shared" si="238"/>
        <v>25</v>
      </c>
      <c r="N288" s="11">
        <f t="shared" si="238"/>
        <v>0</v>
      </c>
      <c r="O288" s="11">
        <f t="shared" si="238"/>
        <v>0</v>
      </c>
      <c r="P288" s="11">
        <f t="shared" si="238"/>
        <v>0</v>
      </c>
      <c r="Q288" s="11">
        <f t="shared" si="238"/>
        <v>0</v>
      </c>
      <c r="R288" s="11">
        <f t="shared" si="238"/>
        <v>0</v>
      </c>
      <c r="S288" s="11">
        <f t="shared" si="238"/>
        <v>25</v>
      </c>
      <c r="T288" s="11">
        <f t="shared" si="238"/>
        <v>0</v>
      </c>
      <c r="U288" s="11">
        <f t="shared" si="238"/>
        <v>0</v>
      </c>
      <c r="V288" s="11">
        <f t="shared" si="238"/>
        <v>0</v>
      </c>
      <c r="W288" s="11">
        <f t="shared" ref="U288:Z291" si="239">W289</f>
        <v>0</v>
      </c>
      <c r="X288" s="11">
        <f t="shared" si="239"/>
        <v>0</v>
      </c>
      <c r="Y288" s="11">
        <f t="shared" si="239"/>
        <v>25</v>
      </c>
      <c r="Z288" s="11">
        <f t="shared" si="239"/>
        <v>0</v>
      </c>
    </row>
    <row r="289" spans="1:26" ht="20.100000000000001" hidden="1" customHeight="1" x14ac:dyDescent="0.25">
      <c r="A289" s="28" t="s">
        <v>15</v>
      </c>
      <c r="B289" s="26">
        <v>906</v>
      </c>
      <c r="C289" s="26" t="s">
        <v>80</v>
      </c>
      <c r="D289" s="26" t="s">
        <v>134</v>
      </c>
      <c r="E289" s="26" t="s">
        <v>150</v>
      </c>
      <c r="F289" s="26"/>
      <c r="G289" s="9">
        <f t="shared" si="238"/>
        <v>25</v>
      </c>
      <c r="H289" s="9">
        <f t="shared" si="238"/>
        <v>0</v>
      </c>
      <c r="I289" s="9">
        <f t="shared" si="238"/>
        <v>0</v>
      </c>
      <c r="J289" s="9">
        <f t="shared" si="238"/>
        <v>0</v>
      </c>
      <c r="K289" s="9">
        <f t="shared" si="238"/>
        <v>0</v>
      </c>
      <c r="L289" s="9">
        <f t="shared" si="238"/>
        <v>0</v>
      </c>
      <c r="M289" s="9">
        <f t="shared" si="238"/>
        <v>25</v>
      </c>
      <c r="N289" s="9">
        <f t="shared" si="238"/>
        <v>0</v>
      </c>
      <c r="O289" s="9">
        <f t="shared" si="238"/>
        <v>0</v>
      </c>
      <c r="P289" s="9">
        <f t="shared" si="238"/>
        <v>0</v>
      </c>
      <c r="Q289" s="9">
        <f t="shared" si="238"/>
        <v>0</v>
      </c>
      <c r="R289" s="9">
        <f t="shared" si="238"/>
        <v>0</v>
      </c>
      <c r="S289" s="9">
        <f t="shared" si="238"/>
        <v>25</v>
      </c>
      <c r="T289" s="9">
        <f t="shared" si="238"/>
        <v>0</v>
      </c>
      <c r="U289" s="9">
        <f t="shared" si="239"/>
        <v>0</v>
      </c>
      <c r="V289" s="9">
        <f t="shared" si="239"/>
        <v>0</v>
      </c>
      <c r="W289" s="9">
        <f t="shared" si="239"/>
        <v>0</v>
      </c>
      <c r="X289" s="9">
        <f t="shared" si="239"/>
        <v>0</v>
      </c>
      <c r="Y289" s="9">
        <f t="shared" si="239"/>
        <v>25</v>
      </c>
      <c r="Z289" s="9">
        <f t="shared" si="239"/>
        <v>0</v>
      </c>
    </row>
    <row r="290" spans="1:26" ht="49.5" hidden="1" x14ac:dyDescent="0.25">
      <c r="A290" s="25" t="s">
        <v>135</v>
      </c>
      <c r="B290" s="26">
        <v>906</v>
      </c>
      <c r="C290" s="26" t="s">
        <v>80</v>
      </c>
      <c r="D290" s="26" t="s">
        <v>134</v>
      </c>
      <c r="E290" s="26" t="s">
        <v>431</v>
      </c>
      <c r="F290" s="26"/>
      <c r="G290" s="11">
        <f t="shared" si="238"/>
        <v>25</v>
      </c>
      <c r="H290" s="11">
        <f t="shared" si="238"/>
        <v>0</v>
      </c>
      <c r="I290" s="11">
        <f t="shared" si="238"/>
        <v>0</v>
      </c>
      <c r="J290" s="11">
        <f t="shared" si="238"/>
        <v>0</v>
      </c>
      <c r="K290" s="11">
        <f t="shared" si="238"/>
        <v>0</v>
      </c>
      <c r="L290" s="11">
        <f t="shared" si="238"/>
        <v>0</v>
      </c>
      <c r="M290" s="11">
        <f t="shared" si="238"/>
        <v>25</v>
      </c>
      <c r="N290" s="11">
        <f t="shared" si="238"/>
        <v>0</v>
      </c>
      <c r="O290" s="11">
        <f t="shared" si="238"/>
        <v>0</v>
      </c>
      <c r="P290" s="11">
        <f t="shared" si="238"/>
        <v>0</v>
      </c>
      <c r="Q290" s="11">
        <f t="shared" si="238"/>
        <v>0</v>
      </c>
      <c r="R290" s="11">
        <f t="shared" si="238"/>
        <v>0</v>
      </c>
      <c r="S290" s="11">
        <f t="shared" si="238"/>
        <v>25</v>
      </c>
      <c r="T290" s="11">
        <f t="shared" si="238"/>
        <v>0</v>
      </c>
      <c r="U290" s="11">
        <f t="shared" si="239"/>
        <v>0</v>
      </c>
      <c r="V290" s="11">
        <f t="shared" si="239"/>
        <v>0</v>
      </c>
      <c r="W290" s="11">
        <f t="shared" si="239"/>
        <v>0</v>
      </c>
      <c r="X290" s="11">
        <f t="shared" si="239"/>
        <v>0</v>
      </c>
      <c r="Y290" s="11">
        <f t="shared" si="239"/>
        <v>25</v>
      </c>
      <c r="Z290" s="11">
        <f t="shared" si="239"/>
        <v>0</v>
      </c>
    </row>
    <row r="291" spans="1:26" ht="33" hidden="1" x14ac:dyDescent="0.25">
      <c r="A291" s="25" t="s">
        <v>243</v>
      </c>
      <c r="B291" s="26">
        <v>906</v>
      </c>
      <c r="C291" s="26" t="s">
        <v>80</v>
      </c>
      <c r="D291" s="26" t="s">
        <v>134</v>
      </c>
      <c r="E291" s="26" t="s">
        <v>431</v>
      </c>
      <c r="F291" s="26" t="s">
        <v>31</v>
      </c>
      <c r="G291" s="9">
        <f t="shared" si="238"/>
        <v>25</v>
      </c>
      <c r="H291" s="9">
        <f t="shared" si="238"/>
        <v>0</v>
      </c>
      <c r="I291" s="9">
        <f t="shared" si="238"/>
        <v>0</v>
      </c>
      <c r="J291" s="9">
        <f t="shared" si="238"/>
        <v>0</v>
      </c>
      <c r="K291" s="9">
        <f t="shared" si="238"/>
        <v>0</v>
      </c>
      <c r="L291" s="9">
        <f t="shared" si="238"/>
        <v>0</v>
      </c>
      <c r="M291" s="9">
        <f t="shared" si="238"/>
        <v>25</v>
      </c>
      <c r="N291" s="9">
        <f t="shared" si="238"/>
        <v>0</v>
      </c>
      <c r="O291" s="9">
        <f t="shared" si="238"/>
        <v>0</v>
      </c>
      <c r="P291" s="9">
        <f t="shared" si="238"/>
        <v>0</v>
      </c>
      <c r="Q291" s="9">
        <f t="shared" si="238"/>
        <v>0</v>
      </c>
      <c r="R291" s="9">
        <f t="shared" si="238"/>
        <v>0</v>
      </c>
      <c r="S291" s="9">
        <f t="shared" si="238"/>
        <v>25</v>
      </c>
      <c r="T291" s="9">
        <f t="shared" si="238"/>
        <v>0</v>
      </c>
      <c r="U291" s="9">
        <f t="shared" si="239"/>
        <v>0</v>
      </c>
      <c r="V291" s="9">
        <f t="shared" si="239"/>
        <v>0</v>
      </c>
      <c r="W291" s="9">
        <f t="shared" si="239"/>
        <v>0</v>
      </c>
      <c r="X291" s="9">
        <f t="shared" si="239"/>
        <v>0</v>
      </c>
      <c r="Y291" s="9">
        <f t="shared" si="239"/>
        <v>25</v>
      </c>
      <c r="Z291" s="9">
        <f t="shared" si="239"/>
        <v>0</v>
      </c>
    </row>
    <row r="292" spans="1:26" ht="33" hidden="1" x14ac:dyDescent="0.25">
      <c r="A292" s="25" t="s">
        <v>37</v>
      </c>
      <c r="B292" s="26">
        <v>906</v>
      </c>
      <c r="C292" s="26" t="s">
        <v>80</v>
      </c>
      <c r="D292" s="26" t="s">
        <v>134</v>
      </c>
      <c r="E292" s="26" t="s">
        <v>431</v>
      </c>
      <c r="F292" s="26" t="s">
        <v>38</v>
      </c>
      <c r="G292" s="9">
        <v>25</v>
      </c>
      <c r="H292" s="10"/>
      <c r="I292" s="86"/>
      <c r="J292" s="86"/>
      <c r="K292" s="86"/>
      <c r="L292" s="86"/>
      <c r="M292" s="9">
        <f>G292+I292+J292+K292+L292</f>
        <v>25</v>
      </c>
      <c r="N292" s="9">
        <f>H292+L292</f>
        <v>0</v>
      </c>
      <c r="O292" s="87"/>
      <c r="P292" s="87"/>
      <c r="Q292" s="87"/>
      <c r="R292" s="87"/>
      <c r="S292" s="9">
        <f>M292+O292+P292+Q292+R292</f>
        <v>25</v>
      </c>
      <c r="T292" s="9">
        <f>N292+R292</f>
        <v>0</v>
      </c>
      <c r="U292" s="87"/>
      <c r="V292" s="87"/>
      <c r="W292" s="87"/>
      <c r="X292" s="87"/>
      <c r="Y292" s="9">
        <f>S292+U292+V292+W292+X292</f>
        <v>25</v>
      </c>
      <c r="Z292" s="9">
        <f>T292+X292</f>
        <v>0</v>
      </c>
    </row>
    <row r="293" spans="1:26" ht="49.5" hidden="1" x14ac:dyDescent="0.25">
      <c r="A293" s="28" t="s">
        <v>447</v>
      </c>
      <c r="B293" s="26">
        <f>B282</f>
        <v>906</v>
      </c>
      <c r="C293" s="26" t="s">
        <v>80</v>
      </c>
      <c r="D293" s="26" t="s">
        <v>134</v>
      </c>
      <c r="E293" s="26" t="s">
        <v>136</v>
      </c>
      <c r="F293" s="26"/>
      <c r="G293" s="11">
        <f t="shared" ref="G293" si="240">G295+G298+G302</f>
        <v>53760</v>
      </c>
      <c r="H293" s="11">
        <f t="shared" ref="H293:N293" si="241">H295+H298+H302</f>
        <v>0</v>
      </c>
      <c r="I293" s="11">
        <f t="shared" si="241"/>
        <v>0</v>
      </c>
      <c r="J293" s="11">
        <f t="shared" si="241"/>
        <v>0</v>
      </c>
      <c r="K293" s="11">
        <f t="shared" si="241"/>
        <v>0</v>
      </c>
      <c r="L293" s="11">
        <f t="shared" si="241"/>
        <v>0</v>
      </c>
      <c r="M293" s="11">
        <f t="shared" si="241"/>
        <v>53760</v>
      </c>
      <c r="N293" s="11">
        <f t="shared" si="241"/>
        <v>0</v>
      </c>
      <c r="O293" s="11">
        <f t="shared" ref="O293:T293" si="242">O295+O298+O302</f>
        <v>0</v>
      </c>
      <c r="P293" s="11">
        <f t="shared" si="242"/>
        <v>0</v>
      </c>
      <c r="Q293" s="11">
        <f t="shared" si="242"/>
        <v>0</v>
      </c>
      <c r="R293" s="11">
        <f t="shared" si="242"/>
        <v>0</v>
      </c>
      <c r="S293" s="11">
        <f t="shared" si="242"/>
        <v>53760</v>
      </c>
      <c r="T293" s="11">
        <f t="shared" si="242"/>
        <v>0</v>
      </c>
      <c r="U293" s="11">
        <f t="shared" ref="U293:Z293" si="243">U295+U298+U302+U311</f>
        <v>-5</v>
      </c>
      <c r="V293" s="11">
        <f t="shared" si="243"/>
        <v>0</v>
      </c>
      <c r="W293" s="11">
        <f t="shared" si="243"/>
        <v>0</v>
      </c>
      <c r="X293" s="11">
        <f t="shared" si="243"/>
        <v>1118</v>
      </c>
      <c r="Y293" s="11">
        <f t="shared" si="243"/>
        <v>54873</v>
      </c>
      <c r="Z293" s="11">
        <f t="shared" si="243"/>
        <v>1118</v>
      </c>
    </row>
    <row r="294" spans="1:26" ht="20.100000000000001" hidden="1" customHeight="1" x14ac:dyDescent="0.25">
      <c r="A294" s="28" t="s">
        <v>15</v>
      </c>
      <c r="B294" s="26">
        <f>B308</f>
        <v>906</v>
      </c>
      <c r="C294" s="26" t="s">
        <v>80</v>
      </c>
      <c r="D294" s="26" t="s">
        <v>134</v>
      </c>
      <c r="E294" s="26" t="s">
        <v>137</v>
      </c>
      <c r="F294" s="26"/>
      <c r="G294" s="9">
        <f t="shared" ref="G294:V296" si="244">G295</f>
        <v>0</v>
      </c>
      <c r="H294" s="9">
        <f t="shared" si="244"/>
        <v>0</v>
      </c>
      <c r="I294" s="9">
        <f t="shared" si="244"/>
        <v>0</v>
      </c>
      <c r="J294" s="9">
        <f t="shared" si="244"/>
        <v>0</v>
      </c>
      <c r="K294" s="9">
        <f t="shared" si="244"/>
        <v>0</v>
      </c>
      <c r="L294" s="9">
        <f t="shared" si="244"/>
        <v>0</v>
      </c>
      <c r="M294" s="9">
        <f t="shared" si="244"/>
        <v>0</v>
      </c>
      <c r="N294" s="9">
        <f t="shared" si="244"/>
        <v>0</v>
      </c>
      <c r="O294" s="9">
        <f t="shared" si="244"/>
        <v>0</v>
      </c>
      <c r="P294" s="9">
        <f t="shared" si="244"/>
        <v>0</v>
      </c>
      <c r="Q294" s="9">
        <f t="shared" si="244"/>
        <v>0</v>
      </c>
      <c r="R294" s="9">
        <f t="shared" si="244"/>
        <v>0</v>
      </c>
      <c r="S294" s="9">
        <f t="shared" si="244"/>
        <v>0</v>
      </c>
      <c r="T294" s="9">
        <f t="shared" si="244"/>
        <v>0</v>
      </c>
      <c r="U294" s="9">
        <f t="shared" si="244"/>
        <v>0</v>
      </c>
      <c r="V294" s="9">
        <f t="shared" si="244"/>
        <v>0</v>
      </c>
      <c r="W294" s="9">
        <f t="shared" ref="U294:Z296" si="245">W295</f>
        <v>0</v>
      </c>
      <c r="X294" s="9">
        <f t="shared" si="245"/>
        <v>0</v>
      </c>
      <c r="Y294" s="9">
        <f t="shared" si="245"/>
        <v>0</v>
      </c>
      <c r="Z294" s="9">
        <f t="shared" si="245"/>
        <v>0</v>
      </c>
    </row>
    <row r="295" spans="1:26" ht="49.5" hidden="1" x14ac:dyDescent="0.25">
      <c r="A295" s="25" t="s">
        <v>135</v>
      </c>
      <c r="B295" s="26">
        <f>B310</f>
        <v>906</v>
      </c>
      <c r="C295" s="26" t="s">
        <v>80</v>
      </c>
      <c r="D295" s="26" t="s">
        <v>134</v>
      </c>
      <c r="E295" s="26" t="s">
        <v>138</v>
      </c>
      <c r="F295" s="26"/>
      <c r="G295" s="9">
        <f t="shared" si="244"/>
        <v>0</v>
      </c>
      <c r="H295" s="9">
        <f t="shared" si="244"/>
        <v>0</v>
      </c>
      <c r="I295" s="9">
        <f t="shared" si="244"/>
        <v>0</v>
      </c>
      <c r="J295" s="9">
        <f t="shared" si="244"/>
        <v>0</v>
      </c>
      <c r="K295" s="9">
        <f t="shared" si="244"/>
        <v>0</v>
      </c>
      <c r="L295" s="9">
        <f t="shared" si="244"/>
        <v>0</v>
      </c>
      <c r="M295" s="9">
        <f t="shared" si="244"/>
        <v>0</v>
      </c>
      <c r="N295" s="9">
        <f t="shared" si="244"/>
        <v>0</v>
      </c>
      <c r="O295" s="9">
        <f t="shared" si="244"/>
        <v>0</v>
      </c>
      <c r="P295" s="9">
        <f t="shared" si="244"/>
        <v>0</v>
      </c>
      <c r="Q295" s="9">
        <f t="shared" si="244"/>
        <v>0</v>
      </c>
      <c r="R295" s="9">
        <f t="shared" si="244"/>
        <v>0</v>
      </c>
      <c r="S295" s="9">
        <f t="shared" si="244"/>
        <v>0</v>
      </c>
      <c r="T295" s="9">
        <f t="shared" si="244"/>
        <v>0</v>
      </c>
      <c r="U295" s="9">
        <f t="shared" si="245"/>
        <v>0</v>
      </c>
      <c r="V295" s="9">
        <f t="shared" si="245"/>
        <v>0</v>
      </c>
      <c r="W295" s="9">
        <f t="shared" si="245"/>
        <v>0</v>
      </c>
      <c r="X295" s="9">
        <f t="shared" si="245"/>
        <v>0</v>
      </c>
      <c r="Y295" s="9">
        <f t="shared" si="245"/>
        <v>0</v>
      </c>
      <c r="Z295" s="9">
        <f t="shared" si="245"/>
        <v>0</v>
      </c>
    </row>
    <row r="296" spans="1:26" ht="33" hidden="1" x14ac:dyDescent="0.25">
      <c r="A296" s="25" t="s">
        <v>243</v>
      </c>
      <c r="B296" s="26">
        <f t="shared" ref="B296:B301" si="246">B294</f>
        <v>906</v>
      </c>
      <c r="C296" s="26" t="s">
        <v>80</v>
      </c>
      <c r="D296" s="26" t="s">
        <v>134</v>
      </c>
      <c r="E296" s="26" t="s">
        <v>138</v>
      </c>
      <c r="F296" s="26" t="s">
        <v>31</v>
      </c>
      <c r="G296" s="9">
        <f t="shared" si="244"/>
        <v>0</v>
      </c>
      <c r="H296" s="9">
        <f t="shared" si="244"/>
        <v>0</v>
      </c>
      <c r="I296" s="9">
        <f t="shared" si="244"/>
        <v>0</v>
      </c>
      <c r="J296" s="9">
        <f t="shared" si="244"/>
        <v>0</v>
      </c>
      <c r="K296" s="9">
        <f t="shared" si="244"/>
        <v>0</v>
      </c>
      <c r="L296" s="9">
        <f t="shared" si="244"/>
        <v>0</v>
      </c>
      <c r="M296" s="9">
        <f t="shared" si="244"/>
        <v>0</v>
      </c>
      <c r="N296" s="9">
        <f t="shared" si="244"/>
        <v>0</v>
      </c>
      <c r="O296" s="9">
        <f t="shared" si="244"/>
        <v>0</v>
      </c>
      <c r="P296" s="9">
        <f t="shared" si="244"/>
        <v>0</v>
      </c>
      <c r="Q296" s="9">
        <f t="shared" si="244"/>
        <v>0</v>
      </c>
      <c r="R296" s="9">
        <f t="shared" si="244"/>
        <v>0</v>
      </c>
      <c r="S296" s="9">
        <f t="shared" si="244"/>
        <v>0</v>
      </c>
      <c r="T296" s="9">
        <f t="shared" si="244"/>
        <v>0</v>
      </c>
      <c r="U296" s="9">
        <f t="shared" si="245"/>
        <v>0</v>
      </c>
      <c r="V296" s="9">
        <f t="shared" si="245"/>
        <v>0</v>
      </c>
      <c r="W296" s="9">
        <f t="shared" si="245"/>
        <v>0</v>
      </c>
      <c r="X296" s="9">
        <f t="shared" si="245"/>
        <v>0</v>
      </c>
      <c r="Y296" s="9">
        <f t="shared" si="245"/>
        <v>0</v>
      </c>
      <c r="Z296" s="9">
        <f t="shared" si="245"/>
        <v>0</v>
      </c>
    </row>
    <row r="297" spans="1:26" ht="33" hidden="1" x14ac:dyDescent="0.25">
      <c r="A297" s="25" t="s">
        <v>37</v>
      </c>
      <c r="B297" s="26">
        <f t="shared" si="246"/>
        <v>906</v>
      </c>
      <c r="C297" s="26" t="s">
        <v>80</v>
      </c>
      <c r="D297" s="26" t="s">
        <v>134</v>
      </c>
      <c r="E297" s="26" t="s">
        <v>138</v>
      </c>
      <c r="F297" s="26" t="s">
        <v>38</v>
      </c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20.100000000000001" hidden="1" customHeight="1" x14ac:dyDescent="0.25">
      <c r="A298" s="28" t="s">
        <v>139</v>
      </c>
      <c r="B298" s="26">
        <f t="shared" si="246"/>
        <v>906</v>
      </c>
      <c r="C298" s="26" t="s">
        <v>80</v>
      </c>
      <c r="D298" s="26" t="s">
        <v>134</v>
      </c>
      <c r="E298" s="26" t="s">
        <v>140</v>
      </c>
      <c r="F298" s="26"/>
      <c r="G298" s="9">
        <f t="shared" ref="G298:V300" si="247">G299</f>
        <v>2402</v>
      </c>
      <c r="H298" s="9">
        <f t="shared" si="247"/>
        <v>0</v>
      </c>
      <c r="I298" s="9">
        <f t="shared" si="247"/>
        <v>0</v>
      </c>
      <c r="J298" s="9">
        <f t="shared" si="247"/>
        <v>0</v>
      </c>
      <c r="K298" s="9">
        <f t="shared" si="247"/>
        <v>0</v>
      </c>
      <c r="L298" s="9">
        <f t="shared" si="247"/>
        <v>0</v>
      </c>
      <c r="M298" s="9">
        <f t="shared" si="247"/>
        <v>2402</v>
      </c>
      <c r="N298" s="9">
        <f t="shared" si="247"/>
        <v>0</v>
      </c>
      <c r="O298" s="9">
        <f t="shared" si="247"/>
        <v>0</v>
      </c>
      <c r="P298" s="9">
        <f t="shared" si="247"/>
        <v>0</v>
      </c>
      <c r="Q298" s="9">
        <f t="shared" si="247"/>
        <v>0</v>
      </c>
      <c r="R298" s="9">
        <f t="shared" si="247"/>
        <v>0</v>
      </c>
      <c r="S298" s="9">
        <f t="shared" si="247"/>
        <v>2402</v>
      </c>
      <c r="T298" s="9">
        <f t="shared" si="247"/>
        <v>0</v>
      </c>
      <c r="U298" s="9">
        <f t="shared" si="247"/>
        <v>-11</v>
      </c>
      <c r="V298" s="9">
        <f t="shared" si="247"/>
        <v>0</v>
      </c>
      <c r="W298" s="9">
        <f t="shared" ref="U298:Z300" si="248">W299</f>
        <v>0</v>
      </c>
      <c r="X298" s="9">
        <f t="shared" si="248"/>
        <v>0</v>
      </c>
      <c r="Y298" s="9">
        <f t="shared" si="248"/>
        <v>2391</v>
      </c>
      <c r="Z298" s="9">
        <f t="shared" si="248"/>
        <v>0</v>
      </c>
    </row>
    <row r="299" spans="1:26" ht="66" hidden="1" x14ac:dyDescent="0.25">
      <c r="A299" s="25" t="s">
        <v>750</v>
      </c>
      <c r="B299" s="26">
        <f t="shared" si="246"/>
        <v>906</v>
      </c>
      <c r="C299" s="26" t="s">
        <v>80</v>
      </c>
      <c r="D299" s="26" t="s">
        <v>134</v>
      </c>
      <c r="E299" s="26" t="s">
        <v>141</v>
      </c>
      <c r="F299" s="26"/>
      <c r="G299" s="9">
        <f t="shared" si="247"/>
        <v>2402</v>
      </c>
      <c r="H299" s="9">
        <f t="shared" si="247"/>
        <v>0</v>
      </c>
      <c r="I299" s="9">
        <f t="shared" si="247"/>
        <v>0</v>
      </c>
      <c r="J299" s="9">
        <f t="shared" si="247"/>
        <v>0</v>
      </c>
      <c r="K299" s="9">
        <f t="shared" si="247"/>
        <v>0</v>
      </c>
      <c r="L299" s="9">
        <f t="shared" si="247"/>
        <v>0</v>
      </c>
      <c r="M299" s="9">
        <f t="shared" si="247"/>
        <v>2402</v>
      </c>
      <c r="N299" s="9">
        <f t="shared" si="247"/>
        <v>0</v>
      </c>
      <c r="O299" s="9">
        <f t="shared" si="247"/>
        <v>0</v>
      </c>
      <c r="P299" s="9">
        <f t="shared" si="247"/>
        <v>0</v>
      </c>
      <c r="Q299" s="9">
        <f t="shared" si="247"/>
        <v>0</v>
      </c>
      <c r="R299" s="9">
        <f t="shared" si="247"/>
        <v>0</v>
      </c>
      <c r="S299" s="9">
        <f t="shared" si="247"/>
        <v>2402</v>
      </c>
      <c r="T299" s="9">
        <f t="shared" si="247"/>
        <v>0</v>
      </c>
      <c r="U299" s="9">
        <f t="shared" si="248"/>
        <v>-11</v>
      </c>
      <c r="V299" s="9">
        <f t="shared" si="248"/>
        <v>0</v>
      </c>
      <c r="W299" s="9">
        <f t="shared" si="248"/>
        <v>0</v>
      </c>
      <c r="X299" s="9">
        <f t="shared" si="248"/>
        <v>0</v>
      </c>
      <c r="Y299" s="9">
        <f t="shared" si="248"/>
        <v>2391</v>
      </c>
      <c r="Z299" s="9">
        <f t="shared" si="248"/>
        <v>0</v>
      </c>
    </row>
    <row r="300" spans="1:26" ht="33" hidden="1" x14ac:dyDescent="0.25">
      <c r="A300" s="25" t="s">
        <v>12</v>
      </c>
      <c r="B300" s="26">
        <f t="shared" si="246"/>
        <v>906</v>
      </c>
      <c r="C300" s="26" t="s">
        <v>80</v>
      </c>
      <c r="D300" s="26" t="s">
        <v>134</v>
      </c>
      <c r="E300" s="26" t="s">
        <v>141</v>
      </c>
      <c r="F300" s="26" t="s">
        <v>13</v>
      </c>
      <c r="G300" s="9">
        <f t="shared" si="247"/>
        <v>2402</v>
      </c>
      <c r="H300" s="9">
        <f t="shared" si="247"/>
        <v>0</v>
      </c>
      <c r="I300" s="9">
        <f t="shared" si="247"/>
        <v>0</v>
      </c>
      <c r="J300" s="9">
        <f t="shared" si="247"/>
        <v>0</v>
      </c>
      <c r="K300" s="9">
        <f t="shared" si="247"/>
        <v>0</v>
      </c>
      <c r="L300" s="9">
        <f t="shared" si="247"/>
        <v>0</v>
      </c>
      <c r="M300" s="9">
        <f t="shared" si="247"/>
        <v>2402</v>
      </c>
      <c r="N300" s="9">
        <f t="shared" si="247"/>
        <v>0</v>
      </c>
      <c r="O300" s="9">
        <f t="shared" si="247"/>
        <v>0</v>
      </c>
      <c r="P300" s="9">
        <f t="shared" si="247"/>
        <v>0</v>
      </c>
      <c r="Q300" s="9">
        <f t="shared" si="247"/>
        <v>0</v>
      </c>
      <c r="R300" s="9">
        <f t="shared" si="247"/>
        <v>0</v>
      </c>
      <c r="S300" s="9">
        <f t="shared" si="247"/>
        <v>2402</v>
      </c>
      <c r="T300" s="9">
        <f t="shared" si="247"/>
        <v>0</v>
      </c>
      <c r="U300" s="9">
        <f t="shared" si="248"/>
        <v>-11</v>
      </c>
      <c r="V300" s="9">
        <f t="shared" si="248"/>
        <v>0</v>
      </c>
      <c r="W300" s="9">
        <f t="shared" si="248"/>
        <v>0</v>
      </c>
      <c r="X300" s="9">
        <f t="shared" si="248"/>
        <v>0</v>
      </c>
      <c r="Y300" s="9">
        <f t="shared" si="248"/>
        <v>2391</v>
      </c>
      <c r="Z300" s="9">
        <f t="shared" si="248"/>
        <v>0</v>
      </c>
    </row>
    <row r="301" spans="1:26" ht="33" hidden="1" x14ac:dyDescent="0.25">
      <c r="A301" s="25" t="s">
        <v>131</v>
      </c>
      <c r="B301" s="26">
        <f t="shared" si="246"/>
        <v>906</v>
      </c>
      <c r="C301" s="26" t="s">
        <v>80</v>
      </c>
      <c r="D301" s="26" t="s">
        <v>134</v>
      </c>
      <c r="E301" s="26" t="s">
        <v>141</v>
      </c>
      <c r="F301" s="26" t="s">
        <v>132</v>
      </c>
      <c r="G301" s="9">
        <v>2402</v>
      </c>
      <c r="H301" s="10"/>
      <c r="I301" s="86"/>
      <c r="J301" s="86"/>
      <c r="K301" s="86"/>
      <c r="L301" s="86"/>
      <c r="M301" s="9">
        <f>G301+I301+J301+K301+L301</f>
        <v>2402</v>
      </c>
      <c r="N301" s="9">
        <f>H301+L301</f>
        <v>0</v>
      </c>
      <c r="O301" s="87"/>
      <c r="P301" s="87"/>
      <c r="Q301" s="87"/>
      <c r="R301" s="87"/>
      <c r="S301" s="9">
        <f>M301+O301+P301+Q301+R301</f>
        <v>2402</v>
      </c>
      <c r="T301" s="9">
        <f>N301+R301</f>
        <v>0</v>
      </c>
      <c r="U301" s="9">
        <v>-11</v>
      </c>
      <c r="V301" s="87"/>
      <c r="W301" s="87"/>
      <c r="X301" s="87"/>
      <c r="Y301" s="9">
        <f>S301+U301+V301+W301+X301</f>
        <v>2391</v>
      </c>
      <c r="Z301" s="9">
        <f>T301+X301</f>
        <v>0</v>
      </c>
    </row>
    <row r="302" spans="1:26" ht="20.100000000000001" hidden="1" customHeight="1" x14ac:dyDescent="0.25">
      <c r="A302" s="28" t="s">
        <v>105</v>
      </c>
      <c r="B302" s="26">
        <f>B282</f>
        <v>906</v>
      </c>
      <c r="C302" s="26" t="s">
        <v>80</v>
      </c>
      <c r="D302" s="26" t="s">
        <v>134</v>
      </c>
      <c r="E302" s="26" t="s">
        <v>142</v>
      </c>
      <c r="F302" s="26"/>
      <c r="G302" s="9">
        <f t="shared" ref="G302:Z302" si="249">G303</f>
        <v>51358</v>
      </c>
      <c r="H302" s="9">
        <f t="shared" si="249"/>
        <v>0</v>
      </c>
      <c r="I302" s="9">
        <f t="shared" si="249"/>
        <v>0</v>
      </c>
      <c r="J302" s="9">
        <f t="shared" si="249"/>
        <v>0</v>
      </c>
      <c r="K302" s="9">
        <f t="shared" si="249"/>
        <v>0</v>
      </c>
      <c r="L302" s="9">
        <f t="shared" si="249"/>
        <v>0</v>
      </c>
      <c r="M302" s="9">
        <f t="shared" si="249"/>
        <v>51358</v>
      </c>
      <c r="N302" s="9">
        <f t="shared" si="249"/>
        <v>0</v>
      </c>
      <c r="O302" s="9">
        <f t="shared" si="249"/>
        <v>0</v>
      </c>
      <c r="P302" s="9">
        <f t="shared" si="249"/>
        <v>0</v>
      </c>
      <c r="Q302" s="9">
        <f t="shared" si="249"/>
        <v>0</v>
      </c>
      <c r="R302" s="9">
        <f t="shared" si="249"/>
        <v>0</v>
      </c>
      <c r="S302" s="9">
        <f t="shared" si="249"/>
        <v>51358</v>
      </c>
      <c r="T302" s="9">
        <f t="shared" si="249"/>
        <v>0</v>
      </c>
      <c r="U302" s="9">
        <f t="shared" si="249"/>
        <v>-5</v>
      </c>
      <c r="V302" s="9">
        <f t="shared" si="249"/>
        <v>0</v>
      </c>
      <c r="W302" s="9">
        <f t="shared" si="249"/>
        <v>0</v>
      </c>
      <c r="X302" s="9">
        <f t="shared" si="249"/>
        <v>0</v>
      </c>
      <c r="Y302" s="9">
        <f t="shared" si="249"/>
        <v>51353</v>
      </c>
      <c r="Z302" s="9">
        <f t="shared" si="249"/>
        <v>0</v>
      </c>
    </row>
    <row r="303" spans="1:26" ht="49.5" hidden="1" x14ac:dyDescent="0.25">
      <c r="A303" s="25" t="s">
        <v>143</v>
      </c>
      <c r="B303" s="26">
        <f>B302</f>
        <v>906</v>
      </c>
      <c r="C303" s="26" t="s">
        <v>80</v>
      </c>
      <c r="D303" s="26" t="s">
        <v>134</v>
      </c>
      <c r="E303" s="26" t="s">
        <v>144</v>
      </c>
      <c r="F303" s="26"/>
      <c r="G303" s="9">
        <f t="shared" ref="G303" si="250">G304+G306+G308</f>
        <v>51358</v>
      </c>
      <c r="H303" s="9">
        <f t="shared" ref="H303:N303" si="251">H304+H306+H308</f>
        <v>0</v>
      </c>
      <c r="I303" s="9">
        <f t="shared" si="251"/>
        <v>0</v>
      </c>
      <c r="J303" s="9">
        <f t="shared" si="251"/>
        <v>0</v>
      </c>
      <c r="K303" s="9">
        <f t="shared" si="251"/>
        <v>0</v>
      </c>
      <c r="L303" s="9">
        <f t="shared" si="251"/>
        <v>0</v>
      </c>
      <c r="M303" s="9">
        <f t="shared" si="251"/>
        <v>51358</v>
      </c>
      <c r="N303" s="9">
        <f t="shared" si="251"/>
        <v>0</v>
      </c>
      <c r="O303" s="9">
        <f t="shared" ref="O303:T303" si="252">O304+O306+O308</f>
        <v>0</v>
      </c>
      <c r="P303" s="9">
        <f t="shared" si="252"/>
        <v>0</v>
      </c>
      <c r="Q303" s="9">
        <f t="shared" si="252"/>
        <v>0</v>
      </c>
      <c r="R303" s="9">
        <f t="shared" si="252"/>
        <v>0</v>
      </c>
      <c r="S303" s="9">
        <f t="shared" si="252"/>
        <v>51358</v>
      </c>
      <c r="T303" s="9">
        <f t="shared" si="252"/>
        <v>0</v>
      </c>
      <c r="U303" s="9">
        <f t="shared" ref="U303:Z303" si="253">U304+U306+U308</f>
        <v>-5</v>
      </c>
      <c r="V303" s="9">
        <f t="shared" si="253"/>
        <v>0</v>
      </c>
      <c r="W303" s="9">
        <f t="shared" si="253"/>
        <v>0</v>
      </c>
      <c r="X303" s="9">
        <f t="shared" si="253"/>
        <v>0</v>
      </c>
      <c r="Y303" s="9">
        <f t="shared" si="253"/>
        <v>51353</v>
      </c>
      <c r="Z303" s="9">
        <f t="shared" si="253"/>
        <v>0</v>
      </c>
    </row>
    <row r="304" spans="1:26" ht="66" hidden="1" x14ac:dyDescent="0.25">
      <c r="A304" s="25" t="s">
        <v>448</v>
      </c>
      <c r="B304" s="26">
        <f>B303</f>
        <v>906</v>
      </c>
      <c r="C304" s="26" t="s">
        <v>80</v>
      </c>
      <c r="D304" s="26" t="s">
        <v>134</v>
      </c>
      <c r="E304" s="26" t="s">
        <v>144</v>
      </c>
      <c r="F304" s="26" t="s">
        <v>85</v>
      </c>
      <c r="G304" s="9">
        <f t="shared" ref="G304:Z304" si="254">SUM(G305:G305)</f>
        <v>48685</v>
      </c>
      <c r="H304" s="9">
        <f t="shared" si="254"/>
        <v>0</v>
      </c>
      <c r="I304" s="9">
        <f t="shared" si="254"/>
        <v>0</v>
      </c>
      <c r="J304" s="9">
        <f t="shared" si="254"/>
        <v>0</v>
      </c>
      <c r="K304" s="9">
        <f t="shared" si="254"/>
        <v>0</v>
      </c>
      <c r="L304" s="9">
        <f t="shared" si="254"/>
        <v>0</v>
      </c>
      <c r="M304" s="9">
        <f t="shared" si="254"/>
        <v>48685</v>
      </c>
      <c r="N304" s="9">
        <f t="shared" si="254"/>
        <v>0</v>
      </c>
      <c r="O304" s="9">
        <f t="shared" si="254"/>
        <v>0</v>
      </c>
      <c r="P304" s="9">
        <f t="shared" si="254"/>
        <v>0</v>
      </c>
      <c r="Q304" s="9">
        <f t="shared" si="254"/>
        <v>0</v>
      </c>
      <c r="R304" s="9">
        <f t="shared" si="254"/>
        <v>0</v>
      </c>
      <c r="S304" s="9">
        <f t="shared" si="254"/>
        <v>48685</v>
      </c>
      <c r="T304" s="9">
        <f t="shared" si="254"/>
        <v>0</v>
      </c>
      <c r="U304" s="9">
        <f t="shared" si="254"/>
        <v>-8</v>
      </c>
      <c r="V304" s="9">
        <f t="shared" si="254"/>
        <v>0</v>
      </c>
      <c r="W304" s="9">
        <f t="shared" si="254"/>
        <v>0</v>
      </c>
      <c r="X304" s="9">
        <f t="shared" si="254"/>
        <v>0</v>
      </c>
      <c r="Y304" s="9">
        <f t="shared" si="254"/>
        <v>48677</v>
      </c>
      <c r="Z304" s="9">
        <f t="shared" si="254"/>
        <v>0</v>
      </c>
    </row>
    <row r="305" spans="1:26" ht="20.100000000000001" hidden="1" customHeight="1" x14ac:dyDescent="0.25">
      <c r="A305" s="28" t="s">
        <v>107</v>
      </c>
      <c r="B305" s="26">
        <f>B304</f>
        <v>906</v>
      </c>
      <c r="C305" s="26" t="s">
        <v>80</v>
      </c>
      <c r="D305" s="26" t="s">
        <v>134</v>
      </c>
      <c r="E305" s="26" t="s">
        <v>144</v>
      </c>
      <c r="F305" s="26" t="s">
        <v>108</v>
      </c>
      <c r="G305" s="9">
        <f>46813+1872</f>
        <v>48685</v>
      </c>
      <c r="H305" s="9"/>
      <c r="I305" s="86"/>
      <c r="J305" s="86"/>
      <c r="K305" s="86"/>
      <c r="L305" s="86"/>
      <c r="M305" s="9">
        <f>G305+I305+J305+K305+L305</f>
        <v>48685</v>
      </c>
      <c r="N305" s="9">
        <f>H305+L305</f>
        <v>0</v>
      </c>
      <c r="O305" s="87"/>
      <c r="P305" s="87"/>
      <c r="Q305" s="87"/>
      <c r="R305" s="87"/>
      <c r="S305" s="9">
        <f>M305+O305+P305+Q305+R305</f>
        <v>48685</v>
      </c>
      <c r="T305" s="9">
        <f>N305+R305</f>
        <v>0</v>
      </c>
      <c r="U305" s="9">
        <v>-8</v>
      </c>
      <c r="V305" s="87"/>
      <c r="W305" s="87"/>
      <c r="X305" s="87"/>
      <c r="Y305" s="9">
        <f>S305+U305+V305+W305+X305</f>
        <v>48677</v>
      </c>
      <c r="Z305" s="9">
        <f>T305+X305</f>
        <v>0</v>
      </c>
    </row>
    <row r="306" spans="1:26" ht="33" hidden="1" x14ac:dyDescent="0.25">
      <c r="A306" s="25" t="s">
        <v>243</v>
      </c>
      <c r="B306" s="26">
        <f>B304</f>
        <v>906</v>
      </c>
      <c r="C306" s="26" t="s">
        <v>80</v>
      </c>
      <c r="D306" s="26" t="s">
        <v>134</v>
      </c>
      <c r="E306" s="26" t="s">
        <v>144</v>
      </c>
      <c r="F306" s="26" t="s">
        <v>31</v>
      </c>
      <c r="G306" s="9">
        <f t="shared" ref="G306:Z306" si="255">G307</f>
        <v>2558</v>
      </c>
      <c r="H306" s="9">
        <f t="shared" si="255"/>
        <v>0</v>
      </c>
      <c r="I306" s="9">
        <f t="shared" si="255"/>
        <v>0</v>
      </c>
      <c r="J306" s="9">
        <f t="shared" si="255"/>
        <v>0</v>
      </c>
      <c r="K306" s="9">
        <f t="shared" si="255"/>
        <v>0</v>
      </c>
      <c r="L306" s="9">
        <f t="shared" si="255"/>
        <v>0</v>
      </c>
      <c r="M306" s="9">
        <f t="shared" si="255"/>
        <v>2558</v>
      </c>
      <c r="N306" s="9">
        <f t="shared" si="255"/>
        <v>0</v>
      </c>
      <c r="O306" s="9">
        <f t="shared" si="255"/>
        <v>0</v>
      </c>
      <c r="P306" s="9">
        <f t="shared" si="255"/>
        <v>0</v>
      </c>
      <c r="Q306" s="9">
        <f t="shared" si="255"/>
        <v>0</v>
      </c>
      <c r="R306" s="9">
        <f t="shared" si="255"/>
        <v>0</v>
      </c>
      <c r="S306" s="9">
        <f t="shared" si="255"/>
        <v>2558</v>
      </c>
      <c r="T306" s="9">
        <f t="shared" si="255"/>
        <v>0</v>
      </c>
      <c r="U306" s="9">
        <f t="shared" si="255"/>
        <v>3</v>
      </c>
      <c r="V306" s="9">
        <f t="shared" si="255"/>
        <v>0</v>
      </c>
      <c r="W306" s="9">
        <f t="shared" si="255"/>
        <v>0</v>
      </c>
      <c r="X306" s="9">
        <f t="shared" si="255"/>
        <v>0</v>
      </c>
      <c r="Y306" s="9">
        <f t="shared" si="255"/>
        <v>2561</v>
      </c>
      <c r="Z306" s="9">
        <f t="shared" si="255"/>
        <v>0</v>
      </c>
    </row>
    <row r="307" spans="1:26" ht="33" hidden="1" x14ac:dyDescent="0.25">
      <c r="A307" s="25" t="s">
        <v>37</v>
      </c>
      <c r="B307" s="26">
        <f>B305</f>
        <v>906</v>
      </c>
      <c r="C307" s="26" t="s">
        <v>80</v>
      </c>
      <c r="D307" s="26" t="s">
        <v>134</v>
      </c>
      <c r="E307" s="26" t="s">
        <v>144</v>
      </c>
      <c r="F307" s="26" t="s">
        <v>38</v>
      </c>
      <c r="G307" s="9">
        <v>2558</v>
      </c>
      <c r="H307" s="10"/>
      <c r="I307" s="86"/>
      <c r="J307" s="86"/>
      <c r="K307" s="86"/>
      <c r="L307" s="86"/>
      <c r="M307" s="9">
        <f>G307+I307+J307+K307+L307</f>
        <v>2558</v>
      </c>
      <c r="N307" s="9">
        <f>H307+L307</f>
        <v>0</v>
      </c>
      <c r="O307" s="87"/>
      <c r="P307" s="87"/>
      <c r="Q307" s="87"/>
      <c r="R307" s="87"/>
      <c r="S307" s="9">
        <f>M307+O307+P307+Q307+R307</f>
        <v>2558</v>
      </c>
      <c r="T307" s="9">
        <f>N307+R307</f>
        <v>0</v>
      </c>
      <c r="U307" s="9">
        <v>3</v>
      </c>
      <c r="V307" s="87"/>
      <c r="W307" s="87"/>
      <c r="X307" s="87"/>
      <c r="Y307" s="9">
        <f>S307+U307+V307+W307+X307</f>
        <v>2561</v>
      </c>
      <c r="Z307" s="9">
        <f>T307+X307</f>
        <v>0</v>
      </c>
    </row>
    <row r="308" spans="1:26" ht="20.100000000000001" hidden="1" customHeight="1" x14ac:dyDescent="0.25">
      <c r="A308" s="28" t="s">
        <v>66</v>
      </c>
      <c r="B308" s="26">
        <f>B306</f>
        <v>906</v>
      </c>
      <c r="C308" s="26" t="s">
        <v>80</v>
      </c>
      <c r="D308" s="26" t="s">
        <v>134</v>
      </c>
      <c r="E308" s="26" t="s">
        <v>144</v>
      </c>
      <c r="F308" s="26" t="s">
        <v>67</v>
      </c>
      <c r="G308" s="9">
        <f t="shared" ref="G308:Z308" si="256">G309+G310</f>
        <v>115</v>
      </c>
      <c r="H308" s="9">
        <f t="shared" si="256"/>
        <v>0</v>
      </c>
      <c r="I308" s="9">
        <f t="shared" si="256"/>
        <v>0</v>
      </c>
      <c r="J308" s="9">
        <f t="shared" si="256"/>
        <v>0</v>
      </c>
      <c r="K308" s="9">
        <f t="shared" si="256"/>
        <v>0</v>
      </c>
      <c r="L308" s="9">
        <f t="shared" si="256"/>
        <v>0</v>
      </c>
      <c r="M308" s="9">
        <f t="shared" si="256"/>
        <v>115</v>
      </c>
      <c r="N308" s="9">
        <f t="shared" si="256"/>
        <v>0</v>
      </c>
      <c r="O308" s="9">
        <f t="shared" si="256"/>
        <v>0</v>
      </c>
      <c r="P308" s="9">
        <f t="shared" si="256"/>
        <v>0</v>
      </c>
      <c r="Q308" s="9">
        <f t="shared" si="256"/>
        <v>0</v>
      </c>
      <c r="R308" s="9">
        <f t="shared" si="256"/>
        <v>0</v>
      </c>
      <c r="S308" s="9">
        <f t="shared" si="256"/>
        <v>115</v>
      </c>
      <c r="T308" s="9">
        <f t="shared" si="256"/>
        <v>0</v>
      </c>
      <c r="U308" s="9">
        <f t="shared" si="256"/>
        <v>0</v>
      </c>
      <c r="V308" s="9">
        <f t="shared" si="256"/>
        <v>0</v>
      </c>
      <c r="W308" s="9">
        <f t="shared" si="256"/>
        <v>0</v>
      </c>
      <c r="X308" s="9">
        <f t="shared" si="256"/>
        <v>0</v>
      </c>
      <c r="Y308" s="9">
        <f t="shared" si="256"/>
        <v>115</v>
      </c>
      <c r="Z308" s="9">
        <f t="shared" si="256"/>
        <v>0</v>
      </c>
    </row>
    <row r="309" spans="1:26" ht="33" hidden="1" customHeight="1" x14ac:dyDescent="0.25">
      <c r="A309" s="28" t="s">
        <v>155</v>
      </c>
      <c r="B309" s="26" t="s">
        <v>674</v>
      </c>
      <c r="C309" s="26" t="s">
        <v>80</v>
      </c>
      <c r="D309" s="26" t="s">
        <v>134</v>
      </c>
      <c r="E309" s="26" t="s">
        <v>144</v>
      </c>
      <c r="F309" s="26">
        <v>830</v>
      </c>
      <c r="G309" s="9"/>
      <c r="H309" s="9"/>
      <c r="I309" s="86"/>
      <c r="J309" s="86"/>
      <c r="K309" s="86"/>
      <c r="L309" s="86"/>
      <c r="M309" s="86"/>
      <c r="N309" s="86"/>
      <c r="O309" s="87"/>
      <c r="P309" s="87"/>
      <c r="Q309" s="87"/>
      <c r="R309" s="87"/>
      <c r="S309" s="87"/>
      <c r="T309" s="87"/>
      <c r="U309" s="9"/>
      <c r="V309" s="87"/>
      <c r="W309" s="87"/>
      <c r="X309" s="87"/>
      <c r="Y309" s="9">
        <f>S309+U309+V309+W309+X309</f>
        <v>0</v>
      </c>
      <c r="Z309" s="9">
        <f>T309+X309</f>
        <v>0</v>
      </c>
    </row>
    <row r="310" spans="1:26" ht="20.100000000000001" hidden="1" customHeight="1" x14ac:dyDescent="0.25">
      <c r="A310" s="28" t="s">
        <v>68</v>
      </c>
      <c r="B310" s="26">
        <f>B307</f>
        <v>906</v>
      </c>
      <c r="C310" s="26" t="s">
        <v>80</v>
      </c>
      <c r="D310" s="26" t="s">
        <v>134</v>
      </c>
      <c r="E310" s="26" t="s">
        <v>144</v>
      </c>
      <c r="F310" s="26" t="s">
        <v>69</v>
      </c>
      <c r="G310" s="9">
        <v>115</v>
      </c>
      <c r="H310" s="9"/>
      <c r="I310" s="86"/>
      <c r="J310" s="86"/>
      <c r="K310" s="86"/>
      <c r="L310" s="86"/>
      <c r="M310" s="9">
        <f>G310+I310+J310+K310+L310</f>
        <v>115</v>
      </c>
      <c r="N310" s="9">
        <f>H310+L310</f>
        <v>0</v>
      </c>
      <c r="O310" s="87"/>
      <c r="P310" s="87"/>
      <c r="Q310" s="87"/>
      <c r="R310" s="87"/>
      <c r="S310" s="9">
        <f>M310+O310+P310+Q310+R310</f>
        <v>115</v>
      </c>
      <c r="T310" s="9">
        <f>N310+R310</f>
        <v>0</v>
      </c>
      <c r="U310" s="9"/>
      <c r="V310" s="87"/>
      <c r="W310" s="87"/>
      <c r="X310" s="87"/>
      <c r="Y310" s="9">
        <f>S310+U310+V310+W310+X310</f>
        <v>115</v>
      </c>
      <c r="Z310" s="9">
        <f>T310+X310</f>
        <v>0</v>
      </c>
    </row>
    <row r="311" spans="1:26" ht="25.5" hidden="1" customHeight="1" x14ac:dyDescent="0.25">
      <c r="A311" s="25" t="s">
        <v>752</v>
      </c>
      <c r="B311" s="26" t="str">
        <f>B309</f>
        <v>906</v>
      </c>
      <c r="C311" s="26" t="s">
        <v>80</v>
      </c>
      <c r="D311" s="26" t="s">
        <v>134</v>
      </c>
      <c r="E311" s="26" t="s">
        <v>751</v>
      </c>
      <c r="F311" s="26"/>
      <c r="G311" s="9"/>
      <c r="H311" s="9"/>
      <c r="I311" s="86"/>
      <c r="J311" s="86"/>
      <c r="K311" s="86"/>
      <c r="L311" s="86"/>
      <c r="M311" s="9"/>
      <c r="N311" s="9"/>
      <c r="O311" s="87"/>
      <c r="P311" s="87"/>
      <c r="Q311" s="87"/>
      <c r="R311" s="87"/>
      <c r="S311" s="9"/>
      <c r="T311" s="9"/>
      <c r="U311" s="9">
        <f>U312</f>
        <v>11</v>
      </c>
      <c r="V311" s="9">
        <f t="shared" ref="V311:Z312" si="257">V312</f>
        <v>0</v>
      </c>
      <c r="W311" s="9">
        <f t="shared" si="257"/>
        <v>0</v>
      </c>
      <c r="X311" s="9">
        <f t="shared" si="257"/>
        <v>1118</v>
      </c>
      <c r="Y311" s="9">
        <f t="shared" si="257"/>
        <v>1129</v>
      </c>
      <c r="Z311" s="9">
        <f t="shared" si="257"/>
        <v>1118</v>
      </c>
    </row>
    <row r="312" spans="1:26" ht="33" hidden="1" x14ac:dyDescent="0.25">
      <c r="A312" s="25" t="s">
        <v>12</v>
      </c>
      <c r="B312" s="26">
        <f t="shared" ref="B312:B318" si="258">B310</f>
        <v>906</v>
      </c>
      <c r="C312" s="26" t="s">
        <v>80</v>
      </c>
      <c r="D312" s="26" t="s">
        <v>134</v>
      </c>
      <c r="E312" s="26" t="s">
        <v>751</v>
      </c>
      <c r="F312" s="26" t="s">
        <v>13</v>
      </c>
      <c r="G312" s="9"/>
      <c r="H312" s="9"/>
      <c r="I312" s="86"/>
      <c r="J312" s="86"/>
      <c r="K312" s="86"/>
      <c r="L312" s="86"/>
      <c r="M312" s="9"/>
      <c r="N312" s="9"/>
      <c r="O312" s="87"/>
      <c r="P312" s="87"/>
      <c r="Q312" s="87"/>
      <c r="R312" s="87"/>
      <c r="S312" s="9"/>
      <c r="T312" s="9"/>
      <c r="U312" s="9">
        <f>U313</f>
        <v>11</v>
      </c>
      <c r="V312" s="9">
        <f t="shared" si="257"/>
        <v>0</v>
      </c>
      <c r="W312" s="9">
        <f t="shared" si="257"/>
        <v>0</v>
      </c>
      <c r="X312" s="9">
        <f t="shared" si="257"/>
        <v>1118</v>
      </c>
      <c r="Y312" s="9">
        <f t="shared" si="257"/>
        <v>1129</v>
      </c>
      <c r="Z312" s="9">
        <f t="shared" si="257"/>
        <v>1118</v>
      </c>
    </row>
    <row r="313" spans="1:26" ht="33" hidden="1" x14ac:dyDescent="0.25">
      <c r="A313" s="25" t="s">
        <v>131</v>
      </c>
      <c r="B313" s="26" t="str">
        <f t="shared" si="258"/>
        <v>906</v>
      </c>
      <c r="C313" s="26" t="s">
        <v>80</v>
      </c>
      <c r="D313" s="26" t="s">
        <v>134</v>
      </c>
      <c r="E313" s="26" t="s">
        <v>751</v>
      </c>
      <c r="F313" s="26" t="s">
        <v>132</v>
      </c>
      <c r="G313" s="9"/>
      <c r="H313" s="9"/>
      <c r="I313" s="86"/>
      <c r="J313" s="86"/>
      <c r="K313" s="86"/>
      <c r="L313" s="86"/>
      <c r="M313" s="9"/>
      <c r="N313" s="9"/>
      <c r="O313" s="87"/>
      <c r="P313" s="87"/>
      <c r="Q313" s="87"/>
      <c r="R313" s="87"/>
      <c r="S313" s="9"/>
      <c r="T313" s="9"/>
      <c r="U313" s="9">
        <v>11</v>
      </c>
      <c r="V313" s="9"/>
      <c r="W313" s="9"/>
      <c r="X313" s="9">
        <v>1118</v>
      </c>
      <c r="Y313" s="9">
        <f>S313+U313+V313+W313+X313</f>
        <v>1129</v>
      </c>
      <c r="Z313" s="9">
        <f>T313+X313</f>
        <v>1118</v>
      </c>
    </row>
    <row r="314" spans="1:26" ht="19.5" hidden="1" customHeight="1" x14ac:dyDescent="0.25">
      <c r="A314" s="25" t="s">
        <v>62</v>
      </c>
      <c r="B314" s="26">
        <f t="shared" si="258"/>
        <v>906</v>
      </c>
      <c r="C314" s="26" t="s">
        <v>80</v>
      </c>
      <c r="D314" s="26" t="s">
        <v>134</v>
      </c>
      <c r="E314" s="26" t="s">
        <v>63</v>
      </c>
      <c r="F314" s="26"/>
      <c r="G314" s="9"/>
      <c r="H314" s="9"/>
      <c r="I314" s="86"/>
      <c r="J314" s="86"/>
      <c r="K314" s="86"/>
      <c r="L314" s="86"/>
      <c r="M314" s="9"/>
      <c r="N314" s="9"/>
      <c r="O314" s="87"/>
      <c r="P314" s="87"/>
      <c r="Q314" s="87"/>
      <c r="R314" s="87"/>
      <c r="S314" s="9"/>
      <c r="T314" s="9"/>
      <c r="U314" s="9">
        <f>U315</f>
        <v>5</v>
      </c>
      <c r="V314" s="9">
        <f t="shared" ref="V314:Z317" si="259">V315</f>
        <v>0</v>
      </c>
      <c r="W314" s="9">
        <f t="shared" si="259"/>
        <v>0</v>
      </c>
      <c r="X314" s="9">
        <f t="shared" si="259"/>
        <v>0</v>
      </c>
      <c r="Y314" s="9">
        <f t="shared" si="259"/>
        <v>5</v>
      </c>
      <c r="Z314" s="9">
        <f t="shared" si="259"/>
        <v>0</v>
      </c>
    </row>
    <row r="315" spans="1:26" ht="18" hidden="1" customHeight="1" x14ac:dyDescent="0.25">
      <c r="A315" s="44" t="s">
        <v>121</v>
      </c>
      <c r="B315" s="26" t="str">
        <f t="shared" si="258"/>
        <v>906</v>
      </c>
      <c r="C315" s="26" t="s">
        <v>80</v>
      </c>
      <c r="D315" s="26" t="s">
        <v>134</v>
      </c>
      <c r="E315" s="26" t="s">
        <v>755</v>
      </c>
      <c r="F315" s="26"/>
      <c r="G315" s="9"/>
      <c r="H315" s="9"/>
      <c r="I315" s="86"/>
      <c r="J315" s="86"/>
      <c r="K315" s="86"/>
      <c r="L315" s="86"/>
      <c r="M315" s="9"/>
      <c r="N315" s="9"/>
      <c r="O315" s="87"/>
      <c r="P315" s="87"/>
      <c r="Q315" s="87"/>
      <c r="R315" s="87"/>
      <c r="S315" s="9"/>
      <c r="T315" s="9"/>
      <c r="U315" s="9">
        <f>U316</f>
        <v>5</v>
      </c>
      <c r="V315" s="9">
        <f t="shared" si="259"/>
        <v>0</v>
      </c>
      <c r="W315" s="9">
        <f t="shared" si="259"/>
        <v>0</v>
      </c>
      <c r="X315" s="9">
        <f t="shared" si="259"/>
        <v>0</v>
      </c>
      <c r="Y315" s="9">
        <f t="shared" si="259"/>
        <v>5</v>
      </c>
      <c r="Z315" s="9">
        <f t="shared" si="259"/>
        <v>0</v>
      </c>
    </row>
    <row r="316" spans="1:26" ht="35.25" hidden="1" customHeight="1" x14ac:dyDescent="0.25">
      <c r="A316" s="44" t="s">
        <v>143</v>
      </c>
      <c r="B316" s="26">
        <f t="shared" si="258"/>
        <v>906</v>
      </c>
      <c r="C316" s="26" t="s">
        <v>80</v>
      </c>
      <c r="D316" s="26" t="s">
        <v>134</v>
      </c>
      <c r="E316" s="26" t="s">
        <v>756</v>
      </c>
      <c r="F316" s="26"/>
      <c r="G316" s="9"/>
      <c r="H316" s="9"/>
      <c r="I316" s="86"/>
      <c r="J316" s="86"/>
      <c r="K316" s="86"/>
      <c r="L316" s="86"/>
      <c r="M316" s="9"/>
      <c r="N316" s="9"/>
      <c r="O316" s="87"/>
      <c r="P316" s="87"/>
      <c r="Q316" s="87"/>
      <c r="R316" s="87"/>
      <c r="S316" s="9"/>
      <c r="T316" s="9"/>
      <c r="U316" s="9">
        <f>U317</f>
        <v>5</v>
      </c>
      <c r="V316" s="9">
        <f t="shared" si="259"/>
        <v>0</v>
      </c>
      <c r="W316" s="9">
        <f t="shared" si="259"/>
        <v>0</v>
      </c>
      <c r="X316" s="9">
        <f t="shared" si="259"/>
        <v>0</v>
      </c>
      <c r="Y316" s="9">
        <f t="shared" si="259"/>
        <v>5</v>
      </c>
      <c r="Z316" s="9">
        <f t="shared" si="259"/>
        <v>0</v>
      </c>
    </row>
    <row r="317" spans="1:26" ht="23.25" hidden="1" customHeight="1" x14ac:dyDescent="0.25">
      <c r="A317" s="25" t="s">
        <v>66</v>
      </c>
      <c r="B317" s="26" t="str">
        <f t="shared" si="258"/>
        <v>906</v>
      </c>
      <c r="C317" s="26" t="s">
        <v>80</v>
      </c>
      <c r="D317" s="26" t="s">
        <v>134</v>
      </c>
      <c r="E317" s="26" t="s">
        <v>756</v>
      </c>
      <c r="F317" s="26" t="s">
        <v>67</v>
      </c>
      <c r="G317" s="9"/>
      <c r="H317" s="9"/>
      <c r="I317" s="86"/>
      <c r="J317" s="86"/>
      <c r="K317" s="86"/>
      <c r="L317" s="86"/>
      <c r="M317" s="9"/>
      <c r="N317" s="9"/>
      <c r="O317" s="87"/>
      <c r="P317" s="87"/>
      <c r="Q317" s="87"/>
      <c r="R317" s="87"/>
      <c r="S317" s="9"/>
      <c r="T317" s="9"/>
      <c r="U317" s="9">
        <f>U318</f>
        <v>5</v>
      </c>
      <c r="V317" s="9">
        <f t="shared" si="259"/>
        <v>0</v>
      </c>
      <c r="W317" s="9">
        <f t="shared" si="259"/>
        <v>0</v>
      </c>
      <c r="X317" s="9">
        <f t="shared" si="259"/>
        <v>0</v>
      </c>
      <c r="Y317" s="9">
        <f t="shared" si="259"/>
        <v>5</v>
      </c>
      <c r="Z317" s="9">
        <f t="shared" si="259"/>
        <v>0</v>
      </c>
    </row>
    <row r="318" spans="1:26" ht="23.25" hidden="1" customHeight="1" x14ac:dyDescent="0.25">
      <c r="A318" s="28" t="s">
        <v>155</v>
      </c>
      <c r="B318" s="26">
        <f t="shared" si="258"/>
        <v>906</v>
      </c>
      <c r="C318" s="26" t="s">
        <v>80</v>
      </c>
      <c r="D318" s="26" t="s">
        <v>134</v>
      </c>
      <c r="E318" s="26" t="s">
        <v>756</v>
      </c>
      <c r="F318" s="26" t="s">
        <v>616</v>
      </c>
      <c r="G318" s="9"/>
      <c r="H318" s="9"/>
      <c r="I318" s="86"/>
      <c r="J318" s="86"/>
      <c r="K318" s="86"/>
      <c r="L318" s="86"/>
      <c r="M318" s="9"/>
      <c r="N318" s="9"/>
      <c r="O318" s="87"/>
      <c r="P318" s="87"/>
      <c r="Q318" s="87"/>
      <c r="R318" s="87"/>
      <c r="S318" s="9"/>
      <c r="T318" s="9"/>
      <c r="U318" s="9">
        <v>5</v>
      </c>
      <c r="V318" s="9"/>
      <c r="W318" s="9"/>
      <c r="X318" s="9"/>
      <c r="Y318" s="9">
        <f>S318+U318+V318+W318+X318</f>
        <v>5</v>
      </c>
      <c r="Z318" s="9">
        <f>T318+X318</f>
        <v>0</v>
      </c>
    </row>
    <row r="319" spans="1:26" hidden="1" x14ac:dyDescent="0.25">
      <c r="A319" s="25"/>
      <c r="B319" s="26"/>
      <c r="C319" s="26"/>
      <c r="D319" s="26"/>
      <c r="E319" s="26"/>
      <c r="F319" s="26"/>
      <c r="G319" s="9"/>
      <c r="H319" s="10"/>
      <c r="I319" s="86"/>
      <c r="J319" s="86"/>
      <c r="K319" s="86"/>
      <c r="L319" s="86"/>
      <c r="M319" s="86"/>
      <c r="N319" s="86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</row>
    <row r="320" spans="1:26" ht="37.5" hidden="1" x14ac:dyDescent="0.3">
      <c r="A320" s="23" t="s">
        <v>145</v>
      </c>
      <c r="B320" s="24">
        <v>906</v>
      </c>
      <c r="C320" s="24" t="s">
        <v>7</v>
      </c>
      <c r="D320" s="24" t="s">
        <v>146</v>
      </c>
      <c r="E320" s="24"/>
      <c r="F320" s="24"/>
      <c r="G320" s="13">
        <f t="shared" ref="G320:V324" si="260">G321</f>
        <v>3284</v>
      </c>
      <c r="H320" s="13">
        <f t="shared" si="260"/>
        <v>0</v>
      </c>
      <c r="I320" s="13">
        <f t="shared" si="260"/>
        <v>0</v>
      </c>
      <c r="J320" s="13">
        <f t="shared" si="260"/>
        <v>0</v>
      </c>
      <c r="K320" s="13">
        <f t="shared" si="260"/>
        <v>0</v>
      </c>
      <c r="L320" s="13">
        <f t="shared" si="260"/>
        <v>0</v>
      </c>
      <c r="M320" s="13">
        <f t="shared" si="260"/>
        <v>3284</v>
      </c>
      <c r="N320" s="13">
        <f t="shared" si="260"/>
        <v>0</v>
      </c>
      <c r="O320" s="13">
        <f t="shared" si="260"/>
        <v>0</v>
      </c>
      <c r="P320" s="13">
        <f t="shared" si="260"/>
        <v>0</v>
      </c>
      <c r="Q320" s="13">
        <f t="shared" si="260"/>
        <v>0</v>
      </c>
      <c r="R320" s="13">
        <f t="shared" si="260"/>
        <v>0</v>
      </c>
      <c r="S320" s="13">
        <f t="shared" si="260"/>
        <v>3284</v>
      </c>
      <c r="T320" s="13">
        <f t="shared" si="260"/>
        <v>0</v>
      </c>
      <c r="U320" s="13">
        <f t="shared" si="260"/>
        <v>0</v>
      </c>
      <c r="V320" s="13">
        <f t="shared" si="260"/>
        <v>0</v>
      </c>
      <c r="W320" s="13">
        <f t="shared" ref="U320:Z324" si="261">W321</f>
        <v>0</v>
      </c>
      <c r="X320" s="13">
        <f t="shared" si="261"/>
        <v>0</v>
      </c>
      <c r="Y320" s="13">
        <f t="shared" si="261"/>
        <v>3284</v>
      </c>
      <c r="Z320" s="13">
        <f t="shared" si="261"/>
        <v>0</v>
      </c>
    </row>
    <row r="321" spans="1:26" ht="82.5" hidden="1" x14ac:dyDescent="0.25">
      <c r="A321" s="25" t="s">
        <v>119</v>
      </c>
      <c r="B321" s="26">
        <v>906</v>
      </c>
      <c r="C321" s="26" t="s">
        <v>7</v>
      </c>
      <c r="D321" s="26" t="s">
        <v>146</v>
      </c>
      <c r="E321" s="26" t="s">
        <v>120</v>
      </c>
      <c r="F321" s="26"/>
      <c r="G321" s="11">
        <f t="shared" si="260"/>
        <v>3284</v>
      </c>
      <c r="H321" s="11">
        <f t="shared" si="260"/>
        <v>0</v>
      </c>
      <c r="I321" s="11">
        <f t="shared" si="260"/>
        <v>0</v>
      </c>
      <c r="J321" s="11">
        <f t="shared" si="260"/>
        <v>0</v>
      </c>
      <c r="K321" s="11">
        <f t="shared" si="260"/>
        <v>0</v>
      </c>
      <c r="L321" s="11">
        <f t="shared" si="260"/>
        <v>0</v>
      </c>
      <c r="M321" s="11">
        <f t="shared" si="260"/>
        <v>3284</v>
      </c>
      <c r="N321" s="11">
        <f t="shared" si="260"/>
        <v>0</v>
      </c>
      <c r="O321" s="11">
        <f t="shared" si="260"/>
        <v>0</v>
      </c>
      <c r="P321" s="11">
        <f t="shared" si="260"/>
        <v>0</v>
      </c>
      <c r="Q321" s="11">
        <f t="shared" si="260"/>
        <v>0</v>
      </c>
      <c r="R321" s="11">
        <f t="shared" si="260"/>
        <v>0</v>
      </c>
      <c r="S321" s="11">
        <f t="shared" si="260"/>
        <v>3284</v>
      </c>
      <c r="T321" s="11">
        <f t="shared" si="260"/>
        <v>0</v>
      </c>
      <c r="U321" s="11">
        <f t="shared" si="261"/>
        <v>0</v>
      </c>
      <c r="V321" s="11">
        <f t="shared" si="261"/>
        <v>0</v>
      </c>
      <c r="W321" s="11">
        <f t="shared" si="261"/>
        <v>0</v>
      </c>
      <c r="X321" s="11">
        <f t="shared" si="261"/>
        <v>0</v>
      </c>
      <c r="Y321" s="11">
        <f t="shared" si="261"/>
        <v>3284</v>
      </c>
      <c r="Z321" s="11">
        <f t="shared" si="261"/>
        <v>0</v>
      </c>
    </row>
    <row r="322" spans="1:26" ht="33" hidden="1" x14ac:dyDescent="0.25">
      <c r="A322" s="25" t="s">
        <v>77</v>
      </c>
      <c r="B322" s="26">
        <v>906</v>
      </c>
      <c r="C322" s="26" t="s">
        <v>7</v>
      </c>
      <c r="D322" s="26" t="s">
        <v>146</v>
      </c>
      <c r="E322" s="26" t="s">
        <v>147</v>
      </c>
      <c r="F322" s="26"/>
      <c r="G322" s="11">
        <f t="shared" si="260"/>
        <v>3284</v>
      </c>
      <c r="H322" s="11">
        <f t="shared" si="260"/>
        <v>0</v>
      </c>
      <c r="I322" s="11">
        <f t="shared" si="260"/>
        <v>0</v>
      </c>
      <c r="J322" s="11">
        <f t="shared" si="260"/>
        <v>0</v>
      </c>
      <c r="K322" s="11">
        <f t="shared" si="260"/>
        <v>0</v>
      </c>
      <c r="L322" s="11">
        <f t="shared" si="260"/>
        <v>0</v>
      </c>
      <c r="M322" s="11">
        <f t="shared" si="260"/>
        <v>3284</v>
      </c>
      <c r="N322" s="11">
        <f t="shared" si="260"/>
        <v>0</v>
      </c>
      <c r="O322" s="11">
        <f t="shared" si="260"/>
        <v>0</v>
      </c>
      <c r="P322" s="11">
        <f t="shared" si="260"/>
        <v>0</v>
      </c>
      <c r="Q322" s="11">
        <f t="shared" si="260"/>
        <v>0</v>
      </c>
      <c r="R322" s="11">
        <f t="shared" si="260"/>
        <v>0</v>
      </c>
      <c r="S322" s="11">
        <f t="shared" si="260"/>
        <v>3284</v>
      </c>
      <c r="T322" s="11">
        <f t="shared" si="260"/>
        <v>0</v>
      </c>
      <c r="U322" s="11">
        <f t="shared" si="261"/>
        <v>0</v>
      </c>
      <c r="V322" s="11">
        <f t="shared" si="261"/>
        <v>0</v>
      </c>
      <c r="W322" s="11">
        <f t="shared" si="261"/>
        <v>0</v>
      </c>
      <c r="X322" s="11">
        <f t="shared" si="261"/>
        <v>0</v>
      </c>
      <c r="Y322" s="11">
        <f t="shared" si="261"/>
        <v>3284</v>
      </c>
      <c r="Z322" s="11">
        <f t="shared" si="261"/>
        <v>0</v>
      </c>
    </row>
    <row r="323" spans="1:26" ht="49.5" hidden="1" x14ac:dyDescent="0.25">
      <c r="A323" s="25" t="s">
        <v>148</v>
      </c>
      <c r="B323" s="26">
        <v>906</v>
      </c>
      <c r="C323" s="26" t="s">
        <v>7</v>
      </c>
      <c r="D323" s="26" t="s">
        <v>146</v>
      </c>
      <c r="E323" s="26" t="s">
        <v>149</v>
      </c>
      <c r="F323" s="26"/>
      <c r="G323" s="11">
        <f t="shared" si="260"/>
        <v>3284</v>
      </c>
      <c r="H323" s="11">
        <f t="shared" si="260"/>
        <v>0</v>
      </c>
      <c r="I323" s="11">
        <f t="shared" si="260"/>
        <v>0</v>
      </c>
      <c r="J323" s="11">
        <f t="shared" si="260"/>
        <v>0</v>
      </c>
      <c r="K323" s="11">
        <f t="shared" si="260"/>
        <v>0</v>
      </c>
      <c r="L323" s="11">
        <f t="shared" si="260"/>
        <v>0</v>
      </c>
      <c r="M323" s="11">
        <f t="shared" si="260"/>
        <v>3284</v>
      </c>
      <c r="N323" s="11">
        <f t="shared" si="260"/>
        <v>0</v>
      </c>
      <c r="O323" s="11">
        <f t="shared" si="260"/>
        <v>0</v>
      </c>
      <c r="P323" s="11">
        <f t="shared" si="260"/>
        <v>0</v>
      </c>
      <c r="Q323" s="11">
        <f t="shared" si="260"/>
        <v>0</v>
      </c>
      <c r="R323" s="11">
        <f t="shared" si="260"/>
        <v>0</v>
      </c>
      <c r="S323" s="11">
        <f t="shared" si="260"/>
        <v>3284</v>
      </c>
      <c r="T323" s="11">
        <f t="shared" si="260"/>
        <v>0</v>
      </c>
      <c r="U323" s="11">
        <f t="shared" si="261"/>
        <v>0</v>
      </c>
      <c r="V323" s="11">
        <f t="shared" si="261"/>
        <v>0</v>
      </c>
      <c r="W323" s="11">
        <f t="shared" si="261"/>
        <v>0</v>
      </c>
      <c r="X323" s="11">
        <f t="shared" si="261"/>
        <v>0</v>
      </c>
      <c r="Y323" s="11">
        <f t="shared" si="261"/>
        <v>3284</v>
      </c>
      <c r="Z323" s="11">
        <f t="shared" si="261"/>
        <v>0</v>
      </c>
    </row>
    <row r="324" spans="1:26" ht="33" hidden="1" x14ac:dyDescent="0.25">
      <c r="A324" s="25" t="s">
        <v>12</v>
      </c>
      <c r="B324" s="26">
        <v>906</v>
      </c>
      <c r="C324" s="26" t="s">
        <v>7</v>
      </c>
      <c r="D324" s="26" t="s">
        <v>146</v>
      </c>
      <c r="E324" s="26" t="s">
        <v>149</v>
      </c>
      <c r="F324" s="26" t="s">
        <v>13</v>
      </c>
      <c r="G324" s="11">
        <f t="shared" si="260"/>
        <v>3284</v>
      </c>
      <c r="H324" s="11">
        <f t="shared" si="260"/>
        <v>0</v>
      </c>
      <c r="I324" s="11">
        <f t="shared" si="260"/>
        <v>0</v>
      </c>
      <c r="J324" s="11">
        <f t="shared" si="260"/>
        <v>0</v>
      </c>
      <c r="K324" s="11">
        <f t="shared" si="260"/>
        <v>0</v>
      </c>
      <c r="L324" s="11">
        <f t="shared" si="260"/>
        <v>0</v>
      </c>
      <c r="M324" s="11">
        <f t="shared" si="260"/>
        <v>3284</v>
      </c>
      <c r="N324" s="11">
        <f t="shared" si="260"/>
        <v>0</v>
      </c>
      <c r="O324" s="11">
        <f t="shared" si="260"/>
        <v>0</v>
      </c>
      <c r="P324" s="11">
        <f t="shared" si="260"/>
        <v>0</v>
      </c>
      <c r="Q324" s="11">
        <f t="shared" si="260"/>
        <v>0</v>
      </c>
      <c r="R324" s="11">
        <f t="shared" si="260"/>
        <v>0</v>
      </c>
      <c r="S324" s="11">
        <f t="shared" si="260"/>
        <v>3284</v>
      </c>
      <c r="T324" s="11">
        <f t="shared" si="260"/>
        <v>0</v>
      </c>
      <c r="U324" s="11">
        <f t="shared" si="261"/>
        <v>0</v>
      </c>
      <c r="V324" s="11">
        <f t="shared" si="261"/>
        <v>0</v>
      </c>
      <c r="W324" s="11">
        <f t="shared" si="261"/>
        <v>0</v>
      </c>
      <c r="X324" s="11">
        <f t="shared" si="261"/>
        <v>0</v>
      </c>
      <c r="Y324" s="11">
        <f t="shared" si="261"/>
        <v>3284</v>
      </c>
      <c r="Z324" s="11">
        <f t="shared" si="261"/>
        <v>0</v>
      </c>
    </row>
    <row r="325" spans="1:26" ht="20.100000000000001" hidden="1" customHeight="1" x14ac:dyDescent="0.25">
      <c r="A325" s="28" t="s">
        <v>14</v>
      </c>
      <c r="B325" s="26">
        <v>906</v>
      </c>
      <c r="C325" s="26" t="s">
        <v>7</v>
      </c>
      <c r="D325" s="26" t="s">
        <v>146</v>
      </c>
      <c r="E325" s="26" t="s">
        <v>149</v>
      </c>
      <c r="F325" s="26" t="s">
        <v>35</v>
      </c>
      <c r="G325" s="9">
        <f>3179+105</f>
        <v>3284</v>
      </c>
      <c r="H325" s="9"/>
      <c r="I325" s="86"/>
      <c r="J325" s="86"/>
      <c r="K325" s="86"/>
      <c r="L325" s="86"/>
      <c r="M325" s="9">
        <f>G325+I325+J325+K325+L325</f>
        <v>3284</v>
      </c>
      <c r="N325" s="9">
        <f>H325+L325</f>
        <v>0</v>
      </c>
      <c r="O325" s="87"/>
      <c r="P325" s="87"/>
      <c r="Q325" s="87"/>
      <c r="R325" s="87"/>
      <c r="S325" s="9">
        <f>M325+O325+P325+Q325+R325</f>
        <v>3284</v>
      </c>
      <c r="T325" s="9">
        <f>N325+R325</f>
        <v>0</v>
      </c>
      <c r="U325" s="87"/>
      <c r="V325" s="87"/>
      <c r="W325" s="87"/>
      <c r="X325" s="87"/>
      <c r="Y325" s="9">
        <f>S325+U325+V325+W325+X325</f>
        <v>3284</v>
      </c>
      <c r="Z325" s="9">
        <f>T325+X325</f>
        <v>0</v>
      </c>
    </row>
    <row r="326" spans="1:26" hidden="1" x14ac:dyDescent="0.25">
      <c r="A326" s="25"/>
      <c r="B326" s="26"/>
      <c r="C326" s="26"/>
      <c r="D326" s="26"/>
      <c r="E326" s="26"/>
      <c r="F326" s="26"/>
      <c r="G326" s="9"/>
      <c r="H326" s="9"/>
      <c r="I326" s="86"/>
      <c r="J326" s="86"/>
      <c r="K326" s="86"/>
      <c r="L326" s="86"/>
      <c r="M326" s="86"/>
      <c r="N326" s="86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</row>
    <row r="327" spans="1:26" ht="46.5" hidden="1" customHeight="1" x14ac:dyDescent="0.3">
      <c r="A327" s="39" t="s">
        <v>487</v>
      </c>
      <c r="B327" s="46">
        <v>909</v>
      </c>
      <c r="C327" s="21"/>
      <c r="D327" s="21"/>
      <c r="E327" s="21"/>
      <c r="F327" s="21"/>
      <c r="G327" s="14">
        <f t="shared" ref="G327:T327" si="262">G336+G364+G414+G422</f>
        <v>917773</v>
      </c>
      <c r="H327" s="14">
        <f t="shared" si="262"/>
        <v>100000</v>
      </c>
      <c r="I327" s="14">
        <f t="shared" si="262"/>
        <v>0</v>
      </c>
      <c r="J327" s="14">
        <f t="shared" si="262"/>
        <v>0</v>
      </c>
      <c r="K327" s="14">
        <f t="shared" si="262"/>
        <v>0</v>
      </c>
      <c r="L327" s="14">
        <f t="shared" si="262"/>
        <v>0</v>
      </c>
      <c r="M327" s="14">
        <f t="shared" si="262"/>
        <v>917773</v>
      </c>
      <c r="N327" s="14">
        <f t="shared" si="262"/>
        <v>100000</v>
      </c>
      <c r="O327" s="14">
        <f t="shared" si="262"/>
        <v>0</v>
      </c>
      <c r="P327" s="14">
        <f t="shared" si="262"/>
        <v>0</v>
      </c>
      <c r="Q327" s="14">
        <f t="shared" si="262"/>
        <v>0</v>
      </c>
      <c r="R327" s="14">
        <f t="shared" si="262"/>
        <v>0</v>
      </c>
      <c r="S327" s="14">
        <f t="shared" si="262"/>
        <v>917773</v>
      </c>
      <c r="T327" s="14">
        <f t="shared" si="262"/>
        <v>100000</v>
      </c>
      <c r="U327" s="14">
        <f t="shared" ref="U327:Z327" si="263">U329+U336+U364+U414+U422</f>
        <v>0</v>
      </c>
      <c r="V327" s="14">
        <f t="shared" si="263"/>
        <v>300</v>
      </c>
      <c r="W327" s="14">
        <f t="shared" si="263"/>
        <v>0</v>
      </c>
      <c r="X327" s="14">
        <f t="shared" si="263"/>
        <v>1000000</v>
      </c>
      <c r="Y327" s="14">
        <f t="shared" si="263"/>
        <v>1918073</v>
      </c>
      <c r="Z327" s="14">
        <f t="shared" si="263"/>
        <v>1100000</v>
      </c>
    </row>
    <row r="328" spans="1:26" ht="20.25" hidden="1" x14ac:dyDescent="0.3">
      <c r="A328" s="39"/>
      <c r="B328" s="46"/>
      <c r="C328" s="21"/>
      <c r="D328" s="21"/>
      <c r="E328" s="21"/>
      <c r="F328" s="21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20.25" hidden="1" x14ac:dyDescent="0.3">
      <c r="A329" s="23" t="s">
        <v>59</v>
      </c>
      <c r="B329" s="24" t="s">
        <v>445</v>
      </c>
      <c r="C329" s="24" t="s">
        <v>22</v>
      </c>
      <c r="D329" s="24" t="s">
        <v>60</v>
      </c>
      <c r="E329" s="24"/>
      <c r="F329" s="21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>
        <f>U330</f>
        <v>0</v>
      </c>
      <c r="V329" s="7">
        <f t="shared" ref="V329:Z333" si="264">V330</f>
        <v>300</v>
      </c>
      <c r="W329" s="7">
        <f t="shared" si="264"/>
        <v>0</v>
      </c>
      <c r="X329" s="7">
        <f t="shared" si="264"/>
        <v>0</v>
      </c>
      <c r="Y329" s="7">
        <f t="shared" si="264"/>
        <v>300</v>
      </c>
      <c r="Z329" s="7">
        <f t="shared" si="264"/>
        <v>0</v>
      </c>
    </row>
    <row r="330" spans="1:26" ht="18.75" hidden="1" customHeight="1" x14ac:dyDescent="0.3">
      <c r="A330" s="38" t="s">
        <v>62</v>
      </c>
      <c r="B330" s="60" t="s">
        <v>445</v>
      </c>
      <c r="C330" s="60" t="s">
        <v>22</v>
      </c>
      <c r="D330" s="60" t="s">
        <v>60</v>
      </c>
      <c r="E330" s="60" t="s">
        <v>385</v>
      </c>
      <c r="F330" s="21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>
        <f>U331</f>
        <v>0</v>
      </c>
      <c r="V330" s="8">
        <f t="shared" si="264"/>
        <v>300</v>
      </c>
      <c r="W330" s="8">
        <f t="shared" si="264"/>
        <v>0</v>
      </c>
      <c r="X330" s="8">
        <f t="shared" si="264"/>
        <v>0</v>
      </c>
      <c r="Y330" s="8">
        <f t="shared" si="264"/>
        <v>300</v>
      </c>
      <c r="Z330" s="8">
        <f t="shared" si="264"/>
        <v>0</v>
      </c>
    </row>
    <row r="331" spans="1:26" ht="19.5" hidden="1" customHeight="1" x14ac:dyDescent="0.3">
      <c r="A331" s="38" t="s">
        <v>15</v>
      </c>
      <c r="B331" s="60" t="s">
        <v>445</v>
      </c>
      <c r="C331" s="60" t="s">
        <v>22</v>
      </c>
      <c r="D331" s="60" t="s">
        <v>60</v>
      </c>
      <c r="E331" s="60" t="s">
        <v>64</v>
      </c>
      <c r="F331" s="21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>
        <f>U332</f>
        <v>0</v>
      </c>
      <c r="V331" s="8">
        <f t="shared" si="264"/>
        <v>300</v>
      </c>
      <c r="W331" s="8">
        <f t="shared" si="264"/>
        <v>0</v>
      </c>
      <c r="X331" s="8">
        <f t="shared" si="264"/>
        <v>0</v>
      </c>
      <c r="Y331" s="8">
        <f t="shared" si="264"/>
        <v>300</v>
      </c>
      <c r="Z331" s="8">
        <f t="shared" si="264"/>
        <v>0</v>
      </c>
    </row>
    <row r="332" spans="1:26" ht="21.75" hidden="1" customHeight="1" x14ac:dyDescent="0.3">
      <c r="A332" s="28" t="s">
        <v>61</v>
      </c>
      <c r="B332" s="60" t="s">
        <v>445</v>
      </c>
      <c r="C332" s="60" t="s">
        <v>22</v>
      </c>
      <c r="D332" s="60" t="s">
        <v>60</v>
      </c>
      <c r="E332" s="60" t="s">
        <v>65</v>
      </c>
      <c r="F332" s="21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>
        <f>U333</f>
        <v>0</v>
      </c>
      <c r="V332" s="8">
        <f t="shared" si="264"/>
        <v>300</v>
      </c>
      <c r="W332" s="8">
        <f t="shared" si="264"/>
        <v>0</v>
      </c>
      <c r="X332" s="8">
        <f t="shared" si="264"/>
        <v>0</v>
      </c>
      <c r="Y332" s="8">
        <f t="shared" si="264"/>
        <v>300</v>
      </c>
      <c r="Z332" s="8">
        <f t="shared" si="264"/>
        <v>0</v>
      </c>
    </row>
    <row r="333" spans="1:26" ht="18.75" hidden="1" customHeight="1" x14ac:dyDescent="0.3">
      <c r="A333" s="25" t="s">
        <v>66</v>
      </c>
      <c r="B333" s="60" t="s">
        <v>445</v>
      </c>
      <c r="C333" s="60" t="s">
        <v>22</v>
      </c>
      <c r="D333" s="60" t="s">
        <v>60</v>
      </c>
      <c r="E333" s="60" t="s">
        <v>65</v>
      </c>
      <c r="F333" s="26" t="s">
        <v>67</v>
      </c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>
        <f>U334</f>
        <v>0</v>
      </c>
      <c r="V333" s="8">
        <f t="shared" si="264"/>
        <v>300</v>
      </c>
      <c r="W333" s="8">
        <f t="shared" si="264"/>
        <v>0</v>
      </c>
      <c r="X333" s="8">
        <f t="shared" si="264"/>
        <v>0</v>
      </c>
      <c r="Y333" s="8">
        <f t="shared" si="264"/>
        <v>300</v>
      </c>
      <c r="Z333" s="8">
        <f t="shared" si="264"/>
        <v>0</v>
      </c>
    </row>
    <row r="334" spans="1:26" ht="22.5" hidden="1" customHeight="1" x14ac:dyDescent="0.3">
      <c r="A334" s="25" t="s">
        <v>155</v>
      </c>
      <c r="B334" s="60" t="s">
        <v>445</v>
      </c>
      <c r="C334" s="60" t="s">
        <v>22</v>
      </c>
      <c r="D334" s="60" t="s">
        <v>60</v>
      </c>
      <c r="E334" s="60" t="s">
        <v>65</v>
      </c>
      <c r="F334" s="26" t="s">
        <v>616</v>
      </c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8">
        <v>300</v>
      </c>
      <c r="W334" s="8"/>
      <c r="X334" s="8"/>
      <c r="Y334" s="9">
        <f>S334+U334+V334+W334+X334</f>
        <v>300</v>
      </c>
      <c r="Z334" s="9">
        <f>T334+X334</f>
        <v>0</v>
      </c>
    </row>
    <row r="335" spans="1:26" ht="20.25" hidden="1" x14ac:dyDescent="0.3">
      <c r="A335" s="39"/>
      <c r="B335" s="46"/>
      <c r="C335" s="21"/>
      <c r="D335" s="21"/>
      <c r="E335" s="21"/>
      <c r="F335" s="21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8.75" hidden="1" x14ac:dyDescent="0.3">
      <c r="A336" s="40" t="s">
        <v>163</v>
      </c>
      <c r="B336" s="24">
        <f>B327</f>
        <v>909</v>
      </c>
      <c r="C336" s="24" t="s">
        <v>29</v>
      </c>
      <c r="D336" s="24" t="s">
        <v>21</v>
      </c>
      <c r="E336" s="24"/>
      <c r="F336" s="24"/>
      <c r="G336" s="13">
        <f t="shared" ref="G336:V337" si="265">G337</f>
        <v>291470</v>
      </c>
      <c r="H336" s="13">
        <f t="shared" si="265"/>
        <v>100000</v>
      </c>
      <c r="I336" s="13">
        <f t="shared" si="265"/>
        <v>0</v>
      </c>
      <c r="J336" s="13">
        <f t="shared" si="265"/>
        <v>0</v>
      </c>
      <c r="K336" s="13">
        <f t="shared" si="265"/>
        <v>0</v>
      </c>
      <c r="L336" s="13">
        <f t="shared" si="265"/>
        <v>0</v>
      </c>
      <c r="M336" s="13">
        <f t="shared" si="265"/>
        <v>291470</v>
      </c>
      <c r="N336" s="13">
        <f t="shared" si="265"/>
        <v>100000</v>
      </c>
      <c r="O336" s="13">
        <f t="shared" si="265"/>
        <v>0</v>
      </c>
      <c r="P336" s="13">
        <f t="shared" si="265"/>
        <v>0</v>
      </c>
      <c r="Q336" s="13">
        <f t="shared" si="265"/>
        <v>0</v>
      </c>
      <c r="R336" s="13">
        <f t="shared" si="265"/>
        <v>0</v>
      </c>
      <c r="S336" s="13">
        <f t="shared" si="265"/>
        <v>291470</v>
      </c>
      <c r="T336" s="13">
        <f t="shared" si="265"/>
        <v>100000</v>
      </c>
      <c r="U336" s="13">
        <f t="shared" si="265"/>
        <v>0</v>
      </c>
      <c r="V336" s="13">
        <f t="shared" si="265"/>
        <v>0</v>
      </c>
      <c r="W336" s="13">
        <f t="shared" ref="U336:Z337" si="266">W337</f>
        <v>0</v>
      </c>
      <c r="X336" s="13">
        <f t="shared" si="266"/>
        <v>0</v>
      </c>
      <c r="Y336" s="13">
        <f t="shared" si="266"/>
        <v>291470</v>
      </c>
      <c r="Z336" s="13">
        <f t="shared" si="266"/>
        <v>100000</v>
      </c>
    </row>
    <row r="337" spans="1:26" ht="49.5" hidden="1" x14ac:dyDescent="0.25">
      <c r="A337" s="28" t="s">
        <v>342</v>
      </c>
      <c r="B337" s="26">
        <f>B336</f>
        <v>909</v>
      </c>
      <c r="C337" s="26" t="s">
        <v>29</v>
      </c>
      <c r="D337" s="26" t="s">
        <v>21</v>
      </c>
      <c r="E337" s="26" t="s">
        <v>363</v>
      </c>
      <c r="F337" s="27"/>
      <c r="G337" s="11">
        <f t="shared" si="265"/>
        <v>291470</v>
      </c>
      <c r="H337" s="11">
        <f t="shared" si="265"/>
        <v>100000</v>
      </c>
      <c r="I337" s="11">
        <f t="shared" si="265"/>
        <v>0</v>
      </c>
      <c r="J337" s="11">
        <f t="shared" si="265"/>
        <v>0</v>
      </c>
      <c r="K337" s="11">
        <f t="shared" si="265"/>
        <v>0</v>
      </c>
      <c r="L337" s="11">
        <f t="shared" si="265"/>
        <v>0</v>
      </c>
      <c r="M337" s="11">
        <f t="shared" si="265"/>
        <v>291470</v>
      </c>
      <c r="N337" s="11">
        <f t="shared" si="265"/>
        <v>100000</v>
      </c>
      <c r="O337" s="11">
        <f t="shared" si="265"/>
        <v>0</v>
      </c>
      <c r="P337" s="11">
        <f t="shared" si="265"/>
        <v>0</v>
      </c>
      <c r="Q337" s="11">
        <f t="shared" si="265"/>
        <v>0</v>
      </c>
      <c r="R337" s="11">
        <f t="shared" si="265"/>
        <v>0</v>
      </c>
      <c r="S337" s="11">
        <f t="shared" si="265"/>
        <v>291470</v>
      </c>
      <c r="T337" s="11">
        <f t="shared" si="265"/>
        <v>100000</v>
      </c>
      <c r="U337" s="11">
        <f t="shared" si="266"/>
        <v>0</v>
      </c>
      <c r="V337" s="11">
        <f t="shared" si="266"/>
        <v>0</v>
      </c>
      <c r="W337" s="11">
        <f t="shared" si="266"/>
        <v>0</v>
      </c>
      <c r="X337" s="11">
        <f t="shared" si="266"/>
        <v>0</v>
      </c>
      <c r="Y337" s="11">
        <f t="shared" si="266"/>
        <v>291470</v>
      </c>
      <c r="Z337" s="11">
        <f t="shared" si="266"/>
        <v>100000</v>
      </c>
    </row>
    <row r="338" spans="1:26" ht="41.25" hidden="1" customHeight="1" x14ac:dyDescent="0.25">
      <c r="A338" s="28" t="s">
        <v>343</v>
      </c>
      <c r="B338" s="26">
        <f>B337</f>
        <v>909</v>
      </c>
      <c r="C338" s="26" t="s">
        <v>29</v>
      </c>
      <c r="D338" s="26" t="s">
        <v>21</v>
      </c>
      <c r="E338" s="26" t="s">
        <v>335</v>
      </c>
      <c r="F338" s="9"/>
      <c r="G338" s="9">
        <f>G339+G343+G359</f>
        <v>291470</v>
      </c>
      <c r="H338" s="9">
        <f>H339+H343+H359</f>
        <v>100000</v>
      </c>
      <c r="I338" s="9">
        <f t="shared" ref="I338:N338" si="267">I339+I343+I359</f>
        <v>0</v>
      </c>
      <c r="J338" s="9">
        <f t="shared" si="267"/>
        <v>0</v>
      </c>
      <c r="K338" s="9">
        <f t="shared" si="267"/>
        <v>0</v>
      </c>
      <c r="L338" s="9">
        <f t="shared" si="267"/>
        <v>0</v>
      </c>
      <c r="M338" s="9">
        <f t="shared" si="267"/>
        <v>291470</v>
      </c>
      <c r="N338" s="9">
        <f t="shared" si="267"/>
        <v>100000</v>
      </c>
      <c r="O338" s="9">
        <f t="shared" ref="O338:T338" si="268">O339+O343+O359</f>
        <v>0</v>
      </c>
      <c r="P338" s="9">
        <f t="shared" si="268"/>
        <v>0</v>
      </c>
      <c r="Q338" s="9">
        <f t="shared" si="268"/>
        <v>0</v>
      </c>
      <c r="R338" s="9">
        <f t="shared" si="268"/>
        <v>0</v>
      </c>
      <c r="S338" s="9">
        <f t="shared" si="268"/>
        <v>291470</v>
      </c>
      <c r="T338" s="9">
        <f t="shared" si="268"/>
        <v>100000</v>
      </c>
      <c r="U338" s="9">
        <f t="shared" ref="U338:Z338" si="269">U339+U343+U359</f>
        <v>0</v>
      </c>
      <c r="V338" s="9">
        <f t="shared" si="269"/>
        <v>0</v>
      </c>
      <c r="W338" s="9">
        <f t="shared" si="269"/>
        <v>0</v>
      </c>
      <c r="X338" s="9">
        <f t="shared" si="269"/>
        <v>0</v>
      </c>
      <c r="Y338" s="9">
        <f t="shared" si="269"/>
        <v>291470</v>
      </c>
      <c r="Z338" s="9">
        <f t="shared" si="269"/>
        <v>100000</v>
      </c>
    </row>
    <row r="339" spans="1:26" ht="20.100000000000001" hidden="1" customHeight="1" x14ac:dyDescent="0.25">
      <c r="A339" s="28" t="s">
        <v>15</v>
      </c>
      <c r="B339" s="26">
        <f>B338</f>
        <v>909</v>
      </c>
      <c r="C339" s="26" t="s">
        <v>29</v>
      </c>
      <c r="D339" s="26" t="s">
        <v>21</v>
      </c>
      <c r="E339" s="26" t="s">
        <v>516</v>
      </c>
      <c r="F339" s="26"/>
      <c r="G339" s="9">
        <f>G340</f>
        <v>74718</v>
      </c>
      <c r="H339" s="9">
        <f t="shared" ref="H339:W341" si="270">H340</f>
        <v>0</v>
      </c>
      <c r="I339" s="9">
        <f t="shared" si="270"/>
        <v>0</v>
      </c>
      <c r="J339" s="9">
        <f t="shared" si="270"/>
        <v>0</v>
      </c>
      <c r="K339" s="9">
        <f t="shared" si="270"/>
        <v>0</v>
      </c>
      <c r="L339" s="9">
        <f t="shared" si="270"/>
        <v>0</v>
      </c>
      <c r="M339" s="9">
        <f t="shared" si="270"/>
        <v>74718</v>
      </c>
      <c r="N339" s="9">
        <f t="shared" si="270"/>
        <v>0</v>
      </c>
      <c r="O339" s="9">
        <f t="shared" si="270"/>
        <v>0</v>
      </c>
      <c r="P339" s="9">
        <f t="shared" si="270"/>
        <v>0</v>
      </c>
      <c r="Q339" s="9">
        <f t="shared" si="270"/>
        <v>0</v>
      </c>
      <c r="R339" s="9">
        <f t="shared" si="270"/>
        <v>0</v>
      </c>
      <c r="S339" s="9">
        <f t="shared" si="270"/>
        <v>74718</v>
      </c>
      <c r="T339" s="9">
        <f t="shared" si="270"/>
        <v>0</v>
      </c>
      <c r="U339" s="9">
        <f t="shared" si="270"/>
        <v>0</v>
      </c>
      <c r="V339" s="9">
        <f t="shared" si="270"/>
        <v>0</v>
      </c>
      <c r="W339" s="9">
        <f t="shared" si="270"/>
        <v>0</v>
      </c>
      <c r="X339" s="9">
        <f t="shared" ref="U339:Z341" si="271">X340</f>
        <v>0</v>
      </c>
      <c r="Y339" s="9">
        <f t="shared" si="271"/>
        <v>74718</v>
      </c>
      <c r="Z339" s="9">
        <f t="shared" si="271"/>
        <v>0</v>
      </c>
    </row>
    <row r="340" spans="1:26" ht="20.100000000000001" hidden="1" customHeight="1" x14ac:dyDescent="0.25">
      <c r="A340" s="28" t="s">
        <v>164</v>
      </c>
      <c r="B340" s="26">
        <f>B338</f>
        <v>909</v>
      </c>
      <c r="C340" s="26" t="s">
        <v>29</v>
      </c>
      <c r="D340" s="26" t="s">
        <v>21</v>
      </c>
      <c r="E340" s="26" t="s">
        <v>515</v>
      </c>
      <c r="F340" s="26"/>
      <c r="G340" s="9">
        <f>G341</f>
        <v>74718</v>
      </c>
      <c r="H340" s="9">
        <f t="shared" si="270"/>
        <v>0</v>
      </c>
      <c r="I340" s="9">
        <f t="shared" si="270"/>
        <v>0</v>
      </c>
      <c r="J340" s="9">
        <f t="shared" si="270"/>
        <v>0</v>
      </c>
      <c r="K340" s="9">
        <f t="shared" si="270"/>
        <v>0</v>
      </c>
      <c r="L340" s="9">
        <f t="shared" si="270"/>
        <v>0</v>
      </c>
      <c r="M340" s="9">
        <f t="shared" si="270"/>
        <v>74718</v>
      </c>
      <c r="N340" s="9">
        <f t="shared" si="270"/>
        <v>0</v>
      </c>
      <c r="O340" s="9">
        <f t="shared" si="270"/>
        <v>0</v>
      </c>
      <c r="P340" s="9">
        <f t="shared" si="270"/>
        <v>0</v>
      </c>
      <c r="Q340" s="9">
        <f t="shared" si="270"/>
        <v>0</v>
      </c>
      <c r="R340" s="9">
        <f t="shared" si="270"/>
        <v>0</v>
      </c>
      <c r="S340" s="9">
        <f t="shared" si="270"/>
        <v>74718</v>
      </c>
      <c r="T340" s="9">
        <f t="shared" si="270"/>
        <v>0</v>
      </c>
      <c r="U340" s="9">
        <f t="shared" si="271"/>
        <v>0</v>
      </c>
      <c r="V340" s="9">
        <f t="shared" si="271"/>
        <v>0</v>
      </c>
      <c r="W340" s="9">
        <f t="shared" si="271"/>
        <v>0</v>
      </c>
      <c r="X340" s="9">
        <f t="shared" si="271"/>
        <v>0</v>
      </c>
      <c r="Y340" s="9">
        <f t="shared" si="271"/>
        <v>74718</v>
      </c>
      <c r="Z340" s="9">
        <f t="shared" si="271"/>
        <v>0</v>
      </c>
    </row>
    <row r="341" spans="1:26" ht="33" hidden="1" x14ac:dyDescent="0.25">
      <c r="A341" s="25" t="s">
        <v>243</v>
      </c>
      <c r="B341" s="26">
        <f>B340</f>
        <v>909</v>
      </c>
      <c r="C341" s="26" t="s">
        <v>29</v>
      </c>
      <c r="D341" s="26" t="s">
        <v>21</v>
      </c>
      <c r="E341" s="49" t="s">
        <v>515</v>
      </c>
      <c r="F341" s="26" t="s">
        <v>31</v>
      </c>
      <c r="G341" s="9">
        <f>G342</f>
        <v>74718</v>
      </c>
      <c r="H341" s="9">
        <f t="shared" si="270"/>
        <v>0</v>
      </c>
      <c r="I341" s="9">
        <f t="shared" si="270"/>
        <v>0</v>
      </c>
      <c r="J341" s="9">
        <f t="shared" si="270"/>
        <v>0</v>
      </c>
      <c r="K341" s="9">
        <f t="shared" si="270"/>
        <v>0</v>
      </c>
      <c r="L341" s="9">
        <f t="shared" si="270"/>
        <v>0</v>
      </c>
      <c r="M341" s="9">
        <f t="shared" si="270"/>
        <v>74718</v>
      </c>
      <c r="N341" s="9">
        <f t="shared" si="270"/>
        <v>0</v>
      </c>
      <c r="O341" s="9">
        <f t="shared" si="270"/>
        <v>0</v>
      </c>
      <c r="P341" s="9">
        <f t="shared" si="270"/>
        <v>0</v>
      </c>
      <c r="Q341" s="9">
        <f t="shared" si="270"/>
        <v>0</v>
      </c>
      <c r="R341" s="9">
        <f t="shared" si="270"/>
        <v>0</v>
      </c>
      <c r="S341" s="9">
        <f t="shared" si="270"/>
        <v>74718</v>
      </c>
      <c r="T341" s="9">
        <f t="shared" si="270"/>
        <v>0</v>
      </c>
      <c r="U341" s="9">
        <f t="shared" si="271"/>
        <v>0</v>
      </c>
      <c r="V341" s="9">
        <f t="shared" si="271"/>
        <v>0</v>
      </c>
      <c r="W341" s="9">
        <f t="shared" si="271"/>
        <v>0</v>
      </c>
      <c r="X341" s="9">
        <f t="shared" si="271"/>
        <v>0</v>
      </c>
      <c r="Y341" s="9">
        <f t="shared" si="271"/>
        <v>74718</v>
      </c>
      <c r="Z341" s="9">
        <f t="shared" si="271"/>
        <v>0</v>
      </c>
    </row>
    <row r="342" spans="1:26" ht="33" hidden="1" x14ac:dyDescent="0.25">
      <c r="A342" s="25" t="s">
        <v>37</v>
      </c>
      <c r="B342" s="26">
        <f>B341</f>
        <v>909</v>
      </c>
      <c r="C342" s="26" t="s">
        <v>29</v>
      </c>
      <c r="D342" s="26" t="s">
        <v>21</v>
      </c>
      <c r="E342" s="49" t="s">
        <v>515</v>
      </c>
      <c r="F342" s="26" t="s">
        <v>38</v>
      </c>
      <c r="G342" s="9">
        <v>74718</v>
      </c>
      <c r="H342" s="10"/>
      <c r="I342" s="86"/>
      <c r="J342" s="86"/>
      <c r="K342" s="86"/>
      <c r="L342" s="86"/>
      <c r="M342" s="9">
        <f>G342+I342+J342+K342+L342</f>
        <v>74718</v>
      </c>
      <c r="N342" s="9">
        <f>H342+L342</f>
        <v>0</v>
      </c>
      <c r="O342" s="87"/>
      <c r="P342" s="87"/>
      <c r="Q342" s="87"/>
      <c r="R342" s="87"/>
      <c r="S342" s="9">
        <f>M342+O342+P342+Q342+R342</f>
        <v>74718</v>
      </c>
      <c r="T342" s="9">
        <f>N342+R342</f>
        <v>0</v>
      </c>
      <c r="U342" s="87"/>
      <c r="V342" s="87"/>
      <c r="W342" s="87"/>
      <c r="X342" s="87"/>
      <c r="Y342" s="9">
        <f>S342+U342+V342+W342+X342</f>
        <v>74718</v>
      </c>
      <c r="Z342" s="9">
        <f>T342+X342</f>
        <v>0</v>
      </c>
    </row>
    <row r="343" spans="1:26" ht="49.5" hidden="1" x14ac:dyDescent="0.25">
      <c r="A343" s="28" t="s">
        <v>211</v>
      </c>
      <c r="B343" s="26">
        <f>B337</f>
        <v>909</v>
      </c>
      <c r="C343" s="26" t="s">
        <v>29</v>
      </c>
      <c r="D343" s="26" t="s">
        <v>21</v>
      </c>
      <c r="E343" s="26" t="s">
        <v>371</v>
      </c>
      <c r="F343" s="9"/>
      <c r="G343" s="11">
        <f t="shared" ref="G343" si="272">G344+G347+G350+G353+G356</f>
        <v>116752</v>
      </c>
      <c r="H343" s="11">
        <f t="shared" ref="H343:N343" si="273">H344+H347+H350+H353+H356</f>
        <v>0</v>
      </c>
      <c r="I343" s="11">
        <f t="shared" si="273"/>
        <v>0</v>
      </c>
      <c r="J343" s="11">
        <f t="shared" si="273"/>
        <v>0</v>
      </c>
      <c r="K343" s="11">
        <f t="shared" si="273"/>
        <v>0</v>
      </c>
      <c r="L343" s="11">
        <f t="shared" si="273"/>
        <v>0</v>
      </c>
      <c r="M343" s="11">
        <f t="shared" si="273"/>
        <v>116752</v>
      </c>
      <c r="N343" s="11">
        <f t="shared" si="273"/>
        <v>0</v>
      </c>
      <c r="O343" s="11">
        <f t="shared" ref="O343:T343" si="274">O344+O347+O350+O353+O356</f>
        <v>0</v>
      </c>
      <c r="P343" s="11">
        <f t="shared" si="274"/>
        <v>0</v>
      </c>
      <c r="Q343" s="11">
        <f t="shared" si="274"/>
        <v>0</v>
      </c>
      <c r="R343" s="11">
        <f t="shared" si="274"/>
        <v>0</v>
      </c>
      <c r="S343" s="11">
        <f t="shared" si="274"/>
        <v>116752</v>
      </c>
      <c r="T343" s="11">
        <f t="shared" si="274"/>
        <v>0</v>
      </c>
      <c r="U343" s="11">
        <f t="shared" ref="U343:Z343" si="275">U344+U347+U350+U353+U356</f>
        <v>0</v>
      </c>
      <c r="V343" s="11">
        <f t="shared" si="275"/>
        <v>0</v>
      </c>
      <c r="W343" s="11">
        <f t="shared" si="275"/>
        <v>0</v>
      </c>
      <c r="X343" s="11">
        <f t="shared" si="275"/>
        <v>0</v>
      </c>
      <c r="Y343" s="11">
        <f t="shared" si="275"/>
        <v>116752</v>
      </c>
      <c r="Z343" s="11">
        <f t="shared" si="275"/>
        <v>0</v>
      </c>
    </row>
    <row r="344" spans="1:26" ht="49.5" hidden="1" x14ac:dyDescent="0.25">
      <c r="A344" s="28" t="s">
        <v>417</v>
      </c>
      <c r="B344" s="26">
        <f>B338</f>
        <v>909</v>
      </c>
      <c r="C344" s="26" t="s">
        <v>29</v>
      </c>
      <c r="D344" s="26" t="s">
        <v>21</v>
      </c>
      <c r="E344" s="26" t="s">
        <v>372</v>
      </c>
      <c r="F344" s="26"/>
      <c r="G344" s="11">
        <f t="shared" ref="G344:V345" si="276">G345</f>
        <v>90243</v>
      </c>
      <c r="H344" s="11">
        <f t="shared" si="276"/>
        <v>0</v>
      </c>
      <c r="I344" s="11">
        <f t="shared" si="276"/>
        <v>0</v>
      </c>
      <c r="J344" s="11">
        <f t="shared" si="276"/>
        <v>0</v>
      </c>
      <c r="K344" s="11">
        <f t="shared" si="276"/>
        <v>0</v>
      </c>
      <c r="L344" s="11">
        <f t="shared" si="276"/>
        <v>0</v>
      </c>
      <c r="M344" s="11">
        <f t="shared" si="276"/>
        <v>90243</v>
      </c>
      <c r="N344" s="11">
        <f t="shared" si="276"/>
        <v>0</v>
      </c>
      <c r="O344" s="11">
        <f t="shared" si="276"/>
        <v>0</v>
      </c>
      <c r="P344" s="11">
        <f t="shared" si="276"/>
        <v>0</v>
      </c>
      <c r="Q344" s="11">
        <f t="shared" si="276"/>
        <v>0</v>
      </c>
      <c r="R344" s="11">
        <f t="shared" si="276"/>
        <v>0</v>
      </c>
      <c r="S344" s="11">
        <f t="shared" si="276"/>
        <v>90243</v>
      </c>
      <c r="T344" s="11">
        <f t="shared" si="276"/>
        <v>0</v>
      </c>
      <c r="U344" s="11">
        <f t="shared" si="276"/>
        <v>0</v>
      </c>
      <c r="V344" s="11">
        <f t="shared" si="276"/>
        <v>0</v>
      </c>
      <c r="W344" s="11">
        <f t="shared" ref="U344:Z345" si="277">W345</f>
        <v>0</v>
      </c>
      <c r="X344" s="11">
        <f t="shared" si="277"/>
        <v>0</v>
      </c>
      <c r="Y344" s="11">
        <f t="shared" si="277"/>
        <v>90243</v>
      </c>
      <c r="Z344" s="11">
        <f t="shared" si="277"/>
        <v>0</v>
      </c>
    </row>
    <row r="345" spans="1:26" ht="20.100000000000001" hidden="1" customHeight="1" x14ac:dyDescent="0.25">
      <c r="A345" s="28" t="s">
        <v>66</v>
      </c>
      <c r="B345" s="26">
        <f>B344</f>
        <v>909</v>
      </c>
      <c r="C345" s="26" t="s">
        <v>29</v>
      </c>
      <c r="D345" s="26" t="s">
        <v>21</v>
      </c>
      <c r="E345" s="26" t="s">
        <v>372</v>
      </c>
      <c r="F345" s="26" t="s">
        <v>67</v>
      </c>
      <c r="G345" s="9">
        <f t="shared" si="276"/>
        <v>90243</v>
      </c>
      <c r="H345" s="9">
        <f t="shared" si="276"/>
        <v>0</v>
      </c>
      <c r="I345" s="9">
        <f t="shared" si="276"/>
        <v>0</v>
      </c>
      <c r="J345" s="9">
        <f t="shared" si="276"/>
        <v>0</v>
      </c>
      <c r="K345" s="9">
        <f t="shared" si="276"/>
        <v>0</v>
      </c>
      <c r="L345" s="9">
        <f t="shared" si="276"/>
        <v>0</v>
      </c>
      <c r="M345" s="9">
        <f t="shared" si="276"/>
        <v>90243</v>
      </c>
      <c r="N345" s="9">
        <f t="shared" si="276"/>
        <v>0</v>
      </c>
      <c r="O345" s="9">
        <f t="shared" si="276"/>
        <v>0</v>
      </c>
      <c r="P345" s="9">
        <f t="shared" si="276"/>
        <v>0</v>
      </c>
      <c r="Q345" s="9">
        <f t="shared" si="276"/>
        <v>0</v>
      </c>
      <c r="R345" s="9">
        <f t="shared" si="276"/>
        <v>0</v>
      </c>
      <c r="S345" s="9">
        <f t="shared" si="276"/>
        <v>90243</v>
      </c>
      <c r="T345" s="9">
        <f t="shared" si="276"/>
        <v>0</v>
      </c>
      <c r="U345" s="9">
        <f t="shared" si="277"/>
        <v>0</v>
      </c>
      <c r="V345" s="9">
        <f t="shared" si="277"/>
        <v>0</v>
      </c>
      <c r="W345" s="9">
        <f t="shared" si="277"/>
        <v>0</v>
      </c>
      <c r="X345" s="9">
        <f t="shared" si="277"/>
        <v>0</v>
      </c>
      <c r="Y345" s="9">
        <f t="shared" si="277"/>
        <v>90243</v>
      </c>
      <c r="Z345" s="9">
        <f t="shared" si="277"/>
        <v>0</v>
      </c>
    </row>
    <row r="346" spans="1:26" ht="49.5" hidden="1" x14ac:dyDescent="0.25">
      <c r="A346" s="25" t="s">
        <v>408</v>
      </c>
      <c r="B346" s="26">
        <f>B345</f>
        <v>909</v>
      </c>
      <c r="C346" s="26" t="s">
        <v>29</v>
      </c>
      <c r="D346" s="26" t="s">
        <v>21</v>
      </c>
      <c r="E346" s="26" t="s">
        <v>372</v>
      </c>
      <c r="F346" s="26" t="s">
        <v>253</v>
      </c>
      <c r="G346" s="9">
        <f>190243-100000</f>
        <v>90243</v>
      </c>
      <c r="H346" s="10"/>
      <c r="I346" s="86"/>
      <c r="J346" s="86"/>
      <c r="K346" s="86"/>
      <c r="L346" s="86"/>
      <c r="M346" s="9">
        <f>G346+I346+J346+K346+L346</f>
        <v>90243</v>
      </c>
      <c r="N346" s="9">
        <f>H346+L346</f>
        <v>0</v>
      </c>
      <c r="O346" s="87"/>
      <c r="P346" s="87"/>
      <c r="Q346" s="87"/>
      <c r="R346" s="87"/>
      <c r="S346" s="9">
        <f>M346+O346+P346+Q346+R346</f>
        <v>90243</v>
      </c>
      <c r="T346" s="9">
        <f>N346+R346</f>
        <v>0</v>
      </c>
      <c r="U346" s="87"/>
      <c r="V346" s="87"/>
      <c r="W346" s="87"/>
      <c r="X346" s="87"/>
      <c r="Y346" s="9">
        <f>S346+U346+V346+W346+X346</f>
        <v>90243</v>
      </c>
      <c r="Z346" s="9">
        <f>T346+X346</f>
        <v>0</v>
      </c>
    </row>
    <row r="347" spans="1:26" ht="66" hidden="1" x14ac:dyDescent="0.25">
      <c r="A347" s="28" t="s">
        <v>420</v>
      </c>
      <c r="B347" s="26">
        <f>B346</f>
        <v>909</v>
      </c>
      <c r="C347" s="26" t="s">
        <v>29</v>
      </c>
      <c r="D347" s="26" t="s">
        <v>21</v>
      </c>
      <c r="E347" s="26" t="s">
        <v>373</v>
      </c>
      <c r="F347" s="26"/>
      <c r="G347" s="11">
        <f t="shared" ref="G347:V348" si="278">G348</f>
        <v>11647</v>
      </c>
      <c r="H347" s="11">
        <f t="shared" si="278"/>
        <v>0</v>
      </c>
      <c r="I347" s="11">
        <f t="shared" si="278"/>
        <v>0</v>
      </c>
      <c r="J347" s="11">
        <f t="shared" si="278"/>
        <v>0</v>
      </c>
      <c r="K347" s="11">
        <f t="shared" si="278"/>
        <v>0</v>
      </c>
      <c r="L347" s="11">
        <f t="shared" si="278"/>
        <v>0</v>
      </c>
      <c r="M347" s="11">
        <f t="shared" si="278"/>
        <v>11647</v>
      </c>
      <c r="N347" s="11">
        <f t="shared" si="278"/>
        <v>0</v>
      </c>
      <c r="O347" s="11">
        <f t="shared" si="278"/>
        <v>0</v>
      </c>
      <c r="P347" s="11">
        <f t="shared" si="278"/>
        <v>0</v>
      </c>
      <c r="Q347" s="11">
        <f t="shared" si="278"/>
        <v>0</v>
      </c>
      <c r="R347" s="11">
        <f t="shared" si="278"/>
        <v>0</v>
      </c>
      <c r="S347" s="11">
        <f t="shared" si="278"/>
        <v>11647</v>
      </c>
      <c r="T347" s="11">
        <f t="shared" si="278"/>
        <v>0</v>
      </c>
      <c r="U347" s="11">
        <f t="shared" si="278"/>
        <v>0</v>
      </c>
      <c r="V347" s="11">
        <f t="shared" si="278"/>
        <v>0</v>
      </c>
      <c r="W347" s="11">
        <f t="shared" ref="U347:Z348" si="279">W348</f>
        <v>0</v>
      </c>
      <c r="X347" s="11">
        <f t="shared" si="279"/>
        <v>0</v>
      </c>
      <c r="Y347" s="11">
        <f t="shared" si="279"/>
        <v>11647</v>
      </c>
      <c r="Z347" s="11">
        <f t="shared" si="279"/>
        <v>0</v>
      </c>
    </row>
    <row r="348" spans="1:26" ht="20.100000000000001" hidden="1" customHeight="1" x14ac:dyDescent="0.25">
      <c r="A348" s="28" t="s">
        <v>66</v>
      </c>
      <c r="B348" s="26">
        <f>B347</f>
        <v>909</v>
      </c>
      <c r="C348" s="26" t="s">
        <v>29</v>
      </c>
      <c r="D348" s="26" t="s">
        <v>21</v>
      </c>
      <c r="E348" s="26" t="s">
        <v>373</v>
      </c>
      <c r="F348" s="26" t="s">
        <v>67</v>
      </c>
      <c r="G348" s="9">
        <f t="shared" si="278"/>
        <v>11647</v>
      </c>
      <c r="H348" s="9">
        <f t="shared" si="278"/>
        <v>0</v>
      </c>
      <c r="I348" s="9">
        <f t="shared" si="278"/>
        <v>0</v>
      </c>
      <c r="J348" s="9">
        <f t="shared" si="278"/>
        <v>0</v>
      </c>
      <c r="K348" s="9">
        <f t="shared" si="278"/>
        <v>0</v>
      </c>
      <c r="L348" s="9">
        <f t="shared" si="278"/>
        <v>0</v>
      </c>
      <c r="M348" s="9">
        <f t="shared" si="278"/>
        <v>11647</v>
      </c>
      <c r="N348" s="9">
        <f t="shared" si="278"/>
        <v>0</v>
      </c>
      <c r="O348" s="9">
        <f t="shared" si="278"/>
        <v>0</v>
      </c>
      <c r="P348" s="9">
        <f t="shared" si="278"/>
        <v>0</v>
      </c>
      <c r="Q348" s="9">
        <f t="shared" si="278"/>
        <v>0</v>
      </c>
      <c r="R348" s="9">
        <f t="shared" si="278"/>
        <v>0</v>
      </c>
      <c r="S348" s="9">
        <f t="shared" si="278"/>
        <v>11647</v>
      </c>
      <c r="T348" s="9">
        <f t="shared" si="278"/>
        <v>0</v>
      </c>
      <c r="U348" s="9">
        <f t="shared" si="279"/>
        <v>0</v>
      </c>
      <c r="V348" s="9">
        <f t="shared" si="279"/>
        <v>0</v>
      </c>
      <c r="W348" s="9">
        <f t="shared" si="279"/>
        <v>0</v>
      </c>
      <c r="X348" s="9">
        <f t="shared" si="279"/>
        <v>0</v>
      </c>
      <c r="Y348" s="9">
        <f t="shared" si="279"/>
        <v>11647</v>
      </c>
      <c r="Z348" s="9">
        <f t="shared" si="279"/>
        <v>0</v>
      </c>
    </row>
    <row r="349" spans="1:26" ht="49.5" hidden="1" x14ac:dyDescent="0.25">
      <c r="A349" s="25" t="s">
        <v>408</v>
      </c>
      <c r="B349" s="26">
        <v>909</v>
      </c>
      <c r="C349" s="26" t="s">
        <v>29</v>
      </c>
      <c r="D349" s="26" t="s">
        <v>21</v>
      </c>
      <c r="E349" s="26" t="s">
        <v>373</v>
      </c>
      <c r="F349" s="26" t="s">
        <v>253</v>
      </c>
      <c r="G349" s="9">
        <v>11647</v>
      </c>
      <c r="H349" s="10"/>
      <c r="I349" s="86"/>
      <c r="J349" s="86"/>
      <c r="K349" s="86"/>
      <c r="L349" s="86"/>
      <c r="M349" s="9">
        <f>G349+I349+J349+K349+L349</f>
        <v>11647</v>
      </c>
      <c r="N349" s="9">
        <f>H349+L349</f>
        <v>0</v>
      </c>
      <c r="O349" s="87"/>
      <c r="P349" s="87"/>
      <c r="Q349" s="87"/>
      <c r="R349" s="87"/>
      <c r="S349" s="9">
        <f>M349+O349+P349+Q349+R349</f>
        <v>11647</v>
      </c>
      <c r="T349" s="9">
        <f>N349+R349</f>
        <v>0</v>
      </c>
      <c r="U349" s="87"/>
      <c r="V349" s="87"/>
      <c r="W349" s="87"/>
      <c r="X349" s="87"/>
      <c r="Y349" s="9">
        <f>S349+U349+V349+W349+X349</f>
        <v>11647</v>
      </c>
      <c r="Z349" s="9">
        <f>T349+X349</f>
        <v>0</v>
      </c>
    </row>
    <row r="350" spans="1:26" ht="81" hidden="1" customHeight="1" x14ac:dyDescent="0.25">
      <c r="A350" s="28" t="s">
        <v>469</v>
      </c>
      <c r="B350" s="26">
        <v>909</v>
      </c>
      <c r="C350" s="26" t="s">
        <v>29</v>
      </c>
      <c r="D350" s="26" t="s">
        <v>21</v>
      </c>
      <c r="E350" s="26" t="s">
        <v>374</v>
      </c>
      <c r="F350" s="26"/>
      <c r="G350" s="11">
        <f t="shared" ref="G350:Z350" si="280">G351</f>
        <v>1909</v>
      </c>
      <c r="H350" s="11">
        <f t="shared" si="280"/>
        <v>0</v>
      </c>
      <c r="I350" s="11">
        <f t="shared" si="280"/>
        <v>0</v>
      </c>
      <c r="J350" s="11">
        <f t="shared" si="280"/>
        <v>0</v>
      </c>
      <c r="K350" s="11">
        <f t="shared" si="280"/>
        <v>0</v>
      </c>
      <c r="L350" s="11">
        <f t="shared" si="280"/>
        <v>0</v>
      </c>
      <c r="M350" s="11">
        <f t="shared" si="280"/>
        <v>1909</v>
      </c>
      <c r="N350" s="11">
        <f t="shared" si="280"/>
        <v>0</v>
      </c>
      <c r="O350" s="11">
        <f t="shared" si="280"/>
        <v>0</v>
      </c>
      <c r="P350" s="11">
        <f t="shared" si="280"/>
        <v>0</v>
      </c>
      <c r="Q350" s="11">
        <f t="shared" si="280"/>
        <v>0</v>
      </c>
      <c r="R350" s="11">
        <f t="shared" si="280"/>
        <v>0</v>
      </c>
      <c r="S350" s="11">
        <f t="shared" si="280"/>
        <v>1909</v>
      </c>
      <c r="T350" s="11">
        <f t="shared" si="280"/>
        <v>0</v>
      </c>
      <c r="U350" s="11">
        <f t="shared" si="280"/>
        <v>0</v>
      </c>
      <c r="V350" s="11">
        <f t="shared" si="280"/>
        <v>0</v>
      </c>
      <c r="W350" s="11">
        <f t="shared" si="280"/>
        <v>0</v>
      </c>
      <c r="X350" s="11">
        <f t="shared" si="280"/>
        <v>0</v>
      </c>
      <c r="Y350" s="11">
        <f t="shared" si="280"/>
        <v>1909</v>
      </c>
      <c r="Z350" s="11">
        <f t="shared" si="280"/>
        <v>0</v>
      </c>
    </row>
    <row r="351" spans="1:26" ht="20.100000000000001" hidden="1" customHeight="1" x14ac:dyDescent="0.25">
      <c r="A351" s="28" t="s">
        <v>66</v>
      </c>
      <c r="B351" s="26">
        <f>B349</f>
        <v>909</v>
      </c>
      <c r="C351" s="26" t="s">
        <v>29</v>
      </c>
      <c r="D351" s="26" t="s">
        <v>21</v>
      </c>
      <c r="E351" s="26" t="s">
        <v>374</v>
      </c>
      <c r="F351" s="26" t="s">
        <v>67</v>
      </c>
      <c r="G351" s="9">
        <f t="shared" ref="G351:Z351" si="281">SUM(G352:G352)</f>
        <v>1909</v>
      </c>
      <c r="H351" s="9">
        <f t="shared" si="281"/>
        <v>0</v>
      </c>
      <c r="I351" s="9">
        <f t="shared" si="281"/>
        <v>0</v>
      </c>
      <c r="J351" s="9">
        <f t="shared" si="281"/>
        <v>0</v>
      </c>
      <c r="K351" s="9">
        <f t="shared" si="281"/>
        <v>0</v>
      </c>
      <c r="L351" s="9">
        <f t="shared" si="281"/>
        <v>0</v>
      </c>
      <c r="M351" s="9">
        <f t="shared" si="281"/>
        <v>1909</v>
      </c>
      <c r="N351" s="9">
        <f t="shared" si="281"/>
        <v>0</v>
      </c>
      <c r="O351" s="9">
        <f t="shared" si="281"/>
        <v>0</v>
      </c>
      <c r="P351" s="9">
        <f t="shared" si="281"/>
        <v>0</v>
      </c>
      <c r="Q351" s="9">
        <f t="shared" si="281"/>
        <v>0</v>
      </c>
      <c r="R351" s="9">
        <f t="shared" si="281"/>
        <v>0</v>
      </c>
      <c r="S351" s="9">
        <f t="shared" si="281"/>
        <v>1909</v>
      </c>
      <c r="T351" s="9">
        <f t="shared" si="281"/>
        <v>0</v>
      </c>
      <c r="U351" s="9">
        <f t="shared" si="281"/>
        <v>0</v>
      </c>
      <c r="V351" s="9">
        <f t="shared" si="281"/>
        <v>0</v>
      </c>
      <c r="W351" s="9">
        <f t="shared" si="281"/>
        <v>0</v>
      </c>
      <c r="X351" s="9">
        <f t="shared" si="281"/>
        <v>0</v>
      </c>
      <c r="Y351" s="9">
        <f t="shared" si="281"/>
        <v>1909</v>
      </c>
      <c r="Z351" s="9">
        <f t="shared" si="281"/>
        <v>0</v>
      </c>
    </row>
    <row r="352" spans="1:26" ht="49.5" hidden="1" x14ac:dyDescent="0.25">
      <c r="A352" s="25" t="s">
        <v>408</v>
      </c>
      <c r="B352" s="26">
        <f>B350</f>
        <v>909</v>
      </c>
      <c r="C352" s="26" t="s">
        <v>29</v>
      </c>
      <c r="D352" s="26" t="s">
        <v>21</v>
      </c>
      <c r="E352" s="26" t="s">
        <v>374</v>
      </c>
      <c r="F352" s="26" t="s">
        <v>253</v>
      </c>
      <c r="G352" s="9">
        <v>1909</v>
      </c>
      <c r="H352" s="10"/>
      <c r="I352" s="86"/>
      <c r="J352" s="86"/>
      <c r="K352" s="86"/>
      <c r="L352" s="86"/>
      <c r="M352" s="9">
        <f>G352+I352+J352+K352+L352</f>
        <v>1909</v>
      </c>
      <c r="N352" s="9">
        <f>H352+L352</f>
        <v>0</v>
      </c>
      <c r="O352" s="87"/>
      <c r="P352" s="87"/>
      <c r="Q352" s="87"/>
      <c r="R352" s="87"/>
      <c r="S352" s="9">
        <f>M352+O352+P352+Q352+R352</f>
        <v>1909</v>
      </c>
      <c r="T352" s="9">
        <f>N352+R352</f>
        <v>0</v>
      </c>
      <c r="U352" s="87"/>
      <c r="V352" s="87"/>
      <c r="W352" s="87"/>
      <c r="X352" s="87"/>
      <c r="Y352" s="9">
        <f>S352+U352+V352+W352+X352</f>
        <v>1909</v>
      </c>
      <c r="Z352" s="9">
        <f>T352+X352</f>
        <v>0</v>
      </c>
    </row>
    <row r="353" spans="1:26" ht="82.5" hidden="1" x14ac:dyDescent="0.25">
      <c r="A353" s="28" t="s">
        <v>470</v>
      </c>
      <c r="B353" s="26">
        <f>B351</f>
        <v>909</v>
      </c>
      <c r="C353" s="26" t="s">
        <v>29</v>
      </c>
      <c r="D353" s="26" t="s">
        <v>21</v>
      </c>
      <c r="E353" s="26" t="s">
        <v>375</v>
      </c>
      <c r="F353" s="26"/>
      <c r="G353" s="11">
        <f t="shared" ref="G353:V354" si="282">G354</f>
        <v>12953</v>
      </c>
      <c r="H353" s="11">
        <f t="shared" si="282"/>
        <v>0</v>
      </c>
      <c r="I353" s="11">
        <f t="shared" si="282"/>
        <v>0</v>
      </c>
      <c r="J353" s="11">
        <f t="shared" si="282"/>
        <v>0</v>
      </c>
      <c r="K353" s="11">
        <f t="shared" si="282"/>
        <v>0</v>
      </c>
      <c r="L353" s="11">
        <f t="shared" si="282"/>
        <v>0</v>
      </c>
      <c r="M353" s="11">
        <f t="shared" si="282"/>
        <v>12953</v>
      </c>
      <c r="N353" s="11">
        <f t="shared" si="282"/>
        <v>0</v>
      </c>
      <c r="O353" s="11">
        <f t="shared" si="282"/>
        <v>0</v>
      </c>
      <c r="P353" s="11">
        <f t="shared" si="282"/>
        <v>0</v>
      </c>
      <c r="Q353" s="11">
        <f t="shared" si="282"/>
        <v>0</v>
      </c>
      <c r="R353" s="11">
        <f t="shared" si="282"/>
        <v>0</v>
      </c>
      <c r="S353" s="11">
        <f t="shared" si="282"/>
        <v>12953</v>
      </c>
      <c r="T353" s="11">
        <f t="shared" si="282"/>
        <v>0</v>
      </c>
      <c r="U353" s="11">
        <f t="shared" si="282"/>
        <v>0</v>
      </c>
      <c r="V353" s="11">
        <f t="shared" si="282"/>
        <v>0</v>
      </c>
      <c r="W353" s="11">
        <f t="shared" ref="U353:Z354" si="283">W354</f>
        <v>0</v>
      </c>
      <c r="X353" s="11">
        <f t="shared" si="283"/>
        <v>0</v>
      </c>
      <c r="Y353" s="11">
        <f t="shared" si="283"/>
        <v>12953</v>
      </c>
      <c r="Z353" s="11">
        <f t="shared" si="283"/>
        <v>0</v>
      </c>
    </row>
    <row r="354" spans="1:26" ht="20.100000000000001" hidden="1" customHeight="1" x14ac:dyDescent="0.25">
      <c r="A354" s="28" t="s">
        <v>66</v>
      </c>
      <c r="B354" s="26">
        <f>B353</f>
        <v>909</v>
      </c>
      <c r="C354" s="26" t="s">
        <v>29</v>
      </c>
      <c r="D354" s="26" t="s">
        <v>21</v>
      </c>
      <c r="E354" s="26" t="s">
        <v>375</v>
      </c>
      <c r="F354" s="26" t="s">
        <v>67</v>
      </c>
      <c r="G354" s="9">
        <f t="shared" si="282"/>
        <v>12953</v>
      </c>
      <c r="H354" s="9">
        <f t="shared" si="282"/>
        <v>0</v>
      </c>
      <c r="I354" s="9">
        <f t="shared" si="282"/>
        <v>0</v>
      </c>
      <c r="J354" s="9">
        <f t="shared" si="282"/>
        <v>0</v>
      </c>
      <c r="K354" s="9">
        <f t="shared" si="282"/>
        <v>0</v>
      </c>
      <c r="L354" s="9">
        <f t="shared" si="282"/>
        <v>0</v>
      </c>
      <c r="M354" s="9">
        <f t="shared" si="282"/>
        <v>12953</v>
      </c>
      <c r="N354" s="9">
        <f t="shared" si="282"/>
        <v>0</v>
      </c>
      <c r="O354" s="9">
        <f t="shared" si="282"/>
        <v>0</v>
      </c>
      <c r="P354" s="9">
        <f t="shared" si="282"/>
        <v>0</v>
      </c>
      <c r="Q354" s="9">
        <f t="shared" si="282"/>
        <v>0</v>
      </c>
      <c r="R354" s="9">
        <f t="shared" si="282"/>
        <v>0</v>
      </c>
      <c r="S354" s="9">
        <f t="shared" si="282"/>
        <v>12953</v>
      </c>
      <c r="T354" s="9">
        <f t="shared" si="282"/>
        <v>0</v>
      </c>
      <c r="U354" s="9">
        <f t="shared" si="283"/>
        <v>0</v>
      </c>
      <c r="V354" s="9">
        <f t="shared" si="283"/>
        <v>0</v>
      </c>
      <c r="W354" s="9">
        <f t="shared" si="283"/>
        <v>0</v>
      </c>
      <c r="X354" s="9">
        <f t="shared" si="283"/>
        <v>0</v>
      </c>
      <c r="Y354" s="9">
        <f t="shared" si="283"/>
        <v>12953</v>
      </c>
      <c r="Z354" s="9">
        <f t="shared" si="283"/>
        <v>0</v>
      </c>
    </row>
    <row r="355" spans="1:26" ht="49.5" hidden="1" x14ac:dyDescent="0.25">
      <c r="A355" s="25" t="s">
        <v>408</v>
      </c>
      <c r="B355" s="26">
        <f>B354</f>
        <v>909</v>
      </c>
      <c r="C355" s="26" t="s">
        <v>29</v>
      </c>
      <c r="D355" s="26" t="s">
        <v>21</v>
      </c>
      <c r="E355" s="26" t="s">
        <v>375</v>
      </c>
      <c r="F355" s="26" t="s">
        <v>253</v>
      </c>
      <c r="G355" s="9">
        <v>12953</v>
      </c>
      <c r="H355" s="10"/>
      <c r="I355" s="86"/>
      <c r="J355" s="86"/>
      <c r="K355" s="86"/>
      <c r="L355" s="86"/>
      <c r="M355" s="9">
        <f>G355+I355+J355+K355+L355</f>
        <v>12953</v>
      </c>
      <c r="N355" s="9">
        <f>H355+L355</f>
        <v>0</v>
      </c>
      <c r="O355" s="87"/>
      <c r="P355" s="87"/>
      <c r="Q355" s="87"/>
      <c r="R355" s="87"/>
      <c r="S355" s="9">
        <f>M355+O355+P355+Q355+R355</f>
        <v>12953</v>
      </c>
      <c r="T355" s="9">
        <f>N355+R355</f>
        <v>0</v>
      </c>
      <c r="U355" s="87"/>
      <c r="V355" s="87"/>
      <c r="W355" s="87"/>
      <c r="X355" s="87"/>
      <c r="Y355" s="9">
        <f>S355+U355+V355+W355+X355</f>
        <v>12953</v>
      </c>
      <c r="Z355" s="9">
        <f>T355+X355</f>
        <v>0</v>
      </c>
    </row>
    <row r="356" spans="1:26" ht="82.5" hidden="1" x14ac:dyDescent="0.25">
      <c r="A356" s="28" t="s">
        <v>471</v>
      </c>
      <c r="B356" s="26">
        <f>B355</f>
        <v>909</v>
      </c>
      <c r="C356" s="26" t="s">
        <v>29</v>
      </c>
      <c r="D356" s="26" t="s">
        <v>21</v>
      </c>
      <c r="E356" s="26" t="s">
        <v>412</v>
      </c>
      <c r="F356" s="26"/>
      <c r="G356" s="9">
        <f t="shared" ref="G356:H357" si="284">G357</f>
        <v>0</v>
      </c>
      <c r="H356" s="9">
        <f t="shared" si="284"/>
        <v>0</v>
      </c>
      <c r="I356" s="86"/>
      <c r="J356" s="86"/>
      <c r="K356" s="86"/>
      <c r="L356" s="86"/>
      <c r="M356" s="86"/>
      <c r="N356" s="86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</row>
    <row r="357" spans="1:26" ht="20.100000000000001" hidden="1" customHeight="1" x14ac:dyDescent="0.25">
      <c r="A357" s="28" t="s">
        <v>66</v>
      </c>
      <c r="B357" s="26">
        <f>B356</f>
        <v>909</v>
      </c>
      <c r="C357" s="26" t="s">
        <v>29</v>
      </c>
      <c r="D357" s="26" t="s">
        <v>21</v>
      </c>
      <c r="E357" s="26" t="s">
        <v>412</v>
      </c>
      <c r="F357" s="26" t="s">
        <v>67</v>
      </c>
      <c r="G357" s="9">
        <f t="shared" si="284"/>
        <v>0</v>
      </c>
      <c r="H357" s="9">
        <f t="shared" si="284"/>
        <v>0</v>
      </c>
      <c r="I357" s="86"/>
      <c r="J357" s="86"/>
      <c r="K357" s="86"/>
      <c r="L357" s="86"/>
      <c r="M357" s="86"/>
      <c r="N357" s="86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</row>
    <row r="358" spans="1:26" ht="49.5" hidden="1" x14ac:dyDescent="0.25">
      <c r="A358" s="25" t="s">
        <v>408</v>
      </c>
      <c r="B358" s="26">
        <f>B357</f>
        <v>909</v>
      </c>
      <c r="C358" s="26" t="s">
        <v>29</v>
      </c>
      <c r="D358" s="26" t="s">
        <v>21</v>
      </c>
      <c r="E358" s="26" t="s">
        <v>412</v>
      </c>
      <c r="F358" s="26" t="s">
        <v>253</v>
      </c>
      <c r="G358" s="9"/>
      <c r="H358" s="10"/>
      <c r="I358" s="86"/>
      <c r="J358" s="86"/>
      <c r="K358" s="86"/>
      <c r="L358" s="86"/>
      <c r="M358" s="86"/>
      <c r="N358" s="86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</row>
    <row r="359" spans="1:26" ht="33" hidden="1" x14ac:dyDescent="0.25">
      <c r="A359" s="70" t="s">
        <v>398</v>
      </c>
      <c r="B359" s="26">
        <f t="shared" ref="B359:B362" si="285">B358</f>
        <v>909</v>
      </c>
      <c r="C359" s="26" t="s">
        <v>29</v>
      </c>
      <c r="D359" s="26" t="s">
        <v>21</v>
      </c>
      <c r="E359" s="26" t="s">
        <v>723</v>
      </c>
      <c r="F359" s="9"/>
      <c r="G359" s="9">
        <f t="shared" ref="G359:V360" si="286">G360</f>
        <v>100000</v>
      </c>
      <c r="H359" s="9">
        <f t="shared" si="286"/>
        <v>100000</v>
      </c>
      <c r="I359" s="9">
        <f t="shared" si="286"/>
        <v>0</v>
      </c>
      <c r="J359" s="9">
        <f t="shared" si="286"/>
        <v>0</v>
      </c>
      <c r="K359" s="9">
        <f t="shared" si="286"/>
        <v>0</v>
      </c>
      <c r="L359" s="9">
        <f t="shared" si="286"/>
        <v>0</v>
      </c>
      <c r="M359" s="9">
        <f t="shared" si="286"/>
        <v>100000</v>
      </c>
      <c r="N359" s="9">
        <f t="shared" si="286"/>
        <v>100000</v>
      </c>
      <c r="O359" s="9">
        <f t="shared" si="286"/>
        <v>0</v>
      </c>
      <c r="P359" s="9">
        <f t="shared" si="286"/>
        <v>0</v>
      </c>
      <c r="Q359" s="9">
        <f t="shared" si="286"/>
        <v>0</v>
      </c>
      <c r="R359" s="9">
        <f t="shared" si="286"/>
        <v>0</v>
      </c>
      <c r="S359" s="9">
        <f t="shared" si="286"/>
        <v>100000</v>
      </c>
      <c r="T359" s="9">
        <f t="shared" si="286"/>
        <v>100000</v>
      </c>
      <c r="U359" s="9">
        <f t="shared" si="286"/>
        <v>0</v>
      </c>
      <c r="V359" s="9">
        <f t="shared" si="286"/>
        <v>0</v>
      </c>
      <c r="W359" s="9">
        <f t="shared" ref="U359:Z360" si="287">W360</f>
        <v>0</v>
      </c>
      <c r="X359" s="9">
        <f t="shared" si="287"/>
        <v>0</v>
      </c>
      <c r="Y359" s="9">
        <f t="shared" si="287"/>
        <v>100000</v>
      </c>
      <c r="Z359" s="9">
        <f t="shared" si="287"/>
        <v>100000</v>
      </c>
    </row>
    <row r="360" spans="1:26" ht="33" hidden="1" x14ac:dyDescent="0.25">
      <c r="A360" s="38" t="s">
        <v>399</v>
      </c>
      <c r="B360" s="26">
        <f t="shared" si="285"/>
        <v>909</v>
      </c>
      <c r="C360" s="26" t="s">
        <v>29</v>
      </c>
      <c r="D360" s="26" t="s">
        <v>21</v>
      </c>
      <c r="E360" s="26" t="s">
        <v>724</v>
      </c>
      <c r="F360" s="9"/>
      <c r="G360" s="9">
        <f t="shared" si="286"/>
        <v>100000</v>
      </c>
      <c r="H360" s="9">
        <f t="shared" si="286"/>
        <v>100000</v>
      </c>
      <c r="I360" s="9">
        <f t="shared" si="286"/>
        <v>0</v>
      </c>
      <c r="J360" s="9">
        <f t="shared" si="286"/>
        <v>0</v>
      </c>
      <c r="K360" s="9">
        <f t="shared" si="286"/>
        <v>0</v>
      </c>
      <c r="L360" s="9">
        <f t="shared" si="286"/>
        <v>0</v>
      </c>
      <c r="M360" s="9">
        <f t="shared" si="286"/>
        <v>100000</v>
      </c>
      <c r="N360" s="9">
        <f t="shared" si="286"/>
        <v>100000</v>
      </c>
      <c r="O360" s="9">
        <f t="shared" si="286"/>
        <v>0</v>
      </c>
      <c r="P360" s="9">
        <f t="shared" si="286"/>
        <v>0</v>
      </c>
      <c r="Q360" s="9">
        <f t="shared" si="286"/>
        <v>0</v>
      </c>
      <c r="R360" s="9">
        <f t="shared" si="286"/>
        <v>0</v>
      </c>
      <c r="S360" s="9">
        <f t="shared" si="286"/>
        <v>100000</v>
      </c>
      <c r="T360" s="9">
        <f t="shared" si="286"/>
        <v>100000</v>
      </c>
      <c r="U360" s="9">
        <f t="shared" si="287"/>
        <v>0</v>
      </c>
      <c r="V360" s="9">
        <f t="shared" si="287"/>
        <v>0</v>
      </c>
      <c r="W360" s="9">
        <f t="shared" si="287"/>
        <v>0</v>
      </c>
      <c r="X360" s="9">
        <f t="shared" si="287"/>
        <v>0</v>
      </c>
      <c r="Y360" s="9">
        <f t="shared" si="287"/>
        <v>100000</v>
      </c>
      <c r="Z360" s="9">
        <f t="shared" si="287"/>
        <v>100000</v>
      </c>
    </row>
    <row r="361" spans="1:26" ht="23.25" hidden="1" customHeight="1" x14ac:dyDescent="0.25">
      <c r="A361" s="28" t="s">
        <v>66</v>
      </c>
      <c r="B361" s="26">
        <f t="shared" si="285"/>
        <v>909</v>
      </c>
      <c r="C361" s="26" t="s">
        <v>29</v>
      </c>
      <c r="D361" s="26" t="s">
        <v>21</v>
      </c>
      <c r="E361" s="26" t="s">
        <v>724</v>
      </c>
      <c r="F361" s="26" t="s">
        <v>67</v>
      </c>
      <c r="G361" s="9">
        <f t="shared" ref="G361:H361" si="288">G362+G363</f>
        <v>100000</v>
      </c>
      <c r="H361" s="9">
        <f t="shared" si="288"/>
        <v>100000</v>
      </c>
      <c r="I361" s="9">
        <f t="shared" ref="I361:N361" si="289">I362+I363</f>
        <v>0</v>
      </c>
      <c r="J361" s="9">
        <f t="shared" si="289"/>
        <v>0</v>
      </c>
      <c r="K361" s="9">
        <f t="shared" si="289"/>
        <v>0</v>
      </c>
      <c r="L361" s="9">
        <f t="shared" si="289"/>
        <v>0</v>
      </c>
      <c r="M361" s="9">
        <f t="shared" si="289"/>
        <v>100000</v>
      </c>
      <c r="N361" s="9">
        <f t="shared" si="289"/>
        <v>100000</v>
      </c>
      <c r="O361" s="9">
        <f t="shared" ref="O361:T361" si="290">O362+O363</f>
        <v>0</v>
      </c>
      <c r="P361" s="9">
        <f t="shared" si="290"/>
        <v>0</v>
      </c>
      <c r="Q361" s="9">
        <f t="shared" si="290"/>
        <v>0</v>
      </c>
      <c r="R361" s="9">
        <f t="shared" si="290"/>
        <v>0</v>
      </c>
      <c r="S361" s="9">
        <f t="shared" si="290"/>
        <v>100000</v>
      </c>
      <c r="T361" s="9">
        <f t="shared" si="290"/>
        <v>100000</v>
      </c>
      <c r="U361" s="9">
        <f t="shared" ref="U361:Z361" si="291">U362+U363</f>
        <v>0</v>
      </c>
      <c r="V361" s="9">
        <f t="shared" si="291"/>
        <v>0</v>
      </c>
      <c r="W361" s="9">
        <f t="shared" si="291"/>
        <v>0</v>
      </c>
      <c r="X361" s="9">
        <f t="shared" si="291"/>
        <v>0</v>
      </c>
      <c r="Y361" s="9">
        <f t="shared" si="291"/>
        <v>100000</v>
      </c>
      <c r="Z361" s="9">
        <f t="shared" si="291"/>
        <v>100000</v>
      </c>
    </row>
    <row r="362" spans="1:26" ht="49.5" hidden="1" x14ac:dyDescent="0.25">
      <c r="A362" s="25" t="s">
        <v>408</v>
      </c>
      <c r="B362" s="26">
        <f t="shared" si="285"/>
        <v>909</v>
      </c>
      <c r="C362" s="26" t="s">
        <v>29</v>
      </c>
      <c r="D362" s="26" t="s">
        <v>21</v>
      </c>
      <c r="E362" s="26" t="s">
        <v>724</v>
      </c>
      <c r="F362" s="26" t="s">
        <v>253</v>
      </c>
      <c r="G362" s="9">
        <v>100000</v>
      </c>
      <c r="H362" s="9">
        <v>100000</v>
      </c>
      <c r="I362" s="86"/>
      <c r="J362" s="86"/>
      <c r="K362" s="86"/>
      <c r="L362" s="86"/>
      <c r="M362" s="9">
        <f>G362+I362+J362+K362+L362</f>
        <v>100000</v>
      </c>
      <c r="N362" s="9">
        <f>H362+L362</f>
        <v>100000</v>
      </c>
      <c r="O362" s="87"/>
      <c r="P362" s="87"/>
      <c r="Q362" s="87"/>
      <c r="R362" s="87"/>
      <c r="S362" s="9">
        <f>M362+O362+P362+Q362+R362</f>
        <v>100000</v>
      </c>
      <c r="T362" s="9">
        <f>N362+R362</f>
        <v>100000</v>
      </c>
      <c r="U362" s="87"/>
      <c r="V362" s="87"/>
      <c r="W362" s="87"/>
      <c r="X362" s="87"/>
      <c r="Y362" s="9">
        <f>S362+U362+V362+W362+X362</f>
        <v>100000</v>
      </c>
      <c r="Z362" s="9">
        <f>T362+X362</f>
        <v>100000</v>
      </c>
    </row>
    <row r="363" spans="1:26" hidden="1" x14ac:dyDescent="0.25">
      <c r="A363" s="25"/>
      <c r="B363" s="26"/>
      <c r="C363" s="26"/>
      <c r="D363" s="26"/>
      <c r="E363" s="26"/>
      <c r="F363" s="26"/>
      <c r="G363" s="9"/>
      <c r="H363" s="10"/>
      <c r="I363" s="86"/>
      <c r="J363" s="86"/>
      <c r="K363" s="86"/>
      <c r="L363" s="86"/>
      <c r="M363" s="86"/>
      <c r="N363" s="86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</row>
    <row r="364" spans="1:26" ht="18.75" hidden="1" x14ac:dyDescent="0.3">
      <c r="A364" s="40" t="s">
        <v>321</v>
      </c>
      <c r="B364" s="24">
        <f>B354</f>
        <v>909</v>
      </c>
      <c r="C364" s="24" t="s">
        <v>29</v>
      </c>
      <c r="D364" s="24" t="s">
        <v>118</v>
      </c>
      <c r="E364" s="24"/>
      <c r="F364" s="24"/>
      <c r="G364" s="13">
        <f t="shared" ref="G364" si="292">G365+G370</f>
        <v>528425</v>
      </c>
      <c r="H364" s="13">
        <f t="shared" ref="H364:N364" si="293">H365+H370</f>
        <v>0</v>
      </c>
      <c r="I364" s="13">
        <f t="shared" si="293"/>
        <v>0</v>
      </c>
      <c r="J364" s="13">
        <f t="shared" si="293"/>
        <v>0</v>
      </c>
      <c r="K364" s="13">
        <f t="shared" si="293"/>
        <v>0</v>
      </c>
      <c r="L364" s="13">
        <f t="shared" si="293"/>
        <v>0</v>
      </c>
      <c r="M364" s="13">
        <f t="shared" si="293"/>
        <v>528425</v>
      </c>
      <c r="N364" s="13">
        <f t="shared" si="293"/>
        <v>0</v>
      </c>
      <c r="O364" s="13">
        <f t="shared" ref="O364:T364" si="294">O365+O370</f>
        <v>0</v>
      </c>
      <c r="P364" s="13">
        <f t="shared" si="294"/>
        <v>0</v>
      </c>
      <c r="Q364" s="13">
        <f t="shared" si="294"/>
        <v>0</v>
      </c>
      <c r="R364" s="13">
        <f t="shared" si="294"/>
        <v>0</v>
      </c>
      <c r="S364" s="13">
        <f t="shared" si="294"/>
        <v>528425</v>
      </c>
      <c r="T364" s="13">
        <f t="shared" si="294"/>
        <v>0</v>
      </c>
      <c r="U364" s="13">
        <f t="shared" ref="U364:Z364" si="295">U365+U370</f>
        <v>0</v>
      </c>
      <c r="V364" s="13">
        <f t="shared" si="295"/>
        <v>0</v>
      </c>
      <c r="W364" s="13">
        <f t="shared" si="295"/>
        <v>0</v>
      </c>
      <c r="X364" s="13">
        <f t="shared" si="295"/>
        <v>1000000</v>
      </c>
      <c r="Y364" s="13">
        <f t="shared" si="295"/>
        <v>1528425</v>
      </c>
      <c r="Z364" s="13">
        <f t="shared" si="295"/>
        <v>1000000</v>
      </c>
    </row>
    <row r="365" spans="1:26" ht="72.75" hidden="1" customHeight="1" x14ac:dyDescent="0.25">
      <c r="A365" s="28" t="s">
        <v>34</v>
      </c>
      <c r="B365" s="26">
        <f>B350</f>
        <v>909</v>
      </c>
      <c r="C365" s="26" t="s">
        <v>29</v>
      </c>
      <c r="D365" s="26" t="s">
        <v>118</v>
      </c>
      <c r="E365" s="26" t="s">
        <v>55</v>
      </c>
      <c r="F365" s="26"/>
      <c r="G365" s="11">
        <f t="shared" ref="G365:V368" si="296">G366</f>
        <v>835</v>
      </c>
      <c r="H365" s="11">
        <f t="shared" si="296"/>
        <v>0</v>
      </c>
      <c r="I365" s="11">
        <f t="shared" si="296"/>
        <v>0</v>
      </c>
      <c r="J365" s="11">
        <f t="shared" si="296"/>
        <v>0</v>
      </c>
      <c r="K365" s="11">
        <f t="shared" si="296"/>
        <v>0</v>
      </c>
      <c r="L365" s="11">
        <f t="shared" si="296"/>
        <v>0</v>
      </c>
      <c r="M365" s="11">
        <f t="shared" si="296"/>
        <v>835</v>
      </c>
      <c r="N365" s="11">
        <f t="shared" si="296"/>
        <v>0</v>
      </c>
      <c r="O365" s="11">
        <f t="shared" si="296"/>
        <v>0</v>
      </c>
      <c r="P365" s="11">
        <f t="shared" si="296"/>
        <v>0</v>
      </c>
      <c r="Q365" s="11">
        <f t="shared" si="296"/>
        <v>0</v>
      </c>
      <c r="R365" s="11">
        <f t="shared" si="296"/>
        <v>0</v>
      </c>
      <c r="S365" s="11">
        <f t="shared" si="296"/>
        <v>835</v>
      </c>
      <c r="T365" s="11">
        <f t="shared" si="296"/>
        <v>0</v>
      </c>
      <c r="U365" s="11">
        <f t="shared" si="296"/>
        <v>0</v>
      </c>
      <c r="V365" s="11">
        <f t="shared" si="296"/>
        <v>0</v>
      </c>
      <c r="W365" s="11">
        <f t="shared" ref="U365:Z368" si="297">W366</f>
        <v>0</v>
      </c>
      <c r="X365" s="11">
        <f t="shared" si="297"/>
        <v>0</v>
      </c>
      <c r="Y365" s="11">
        <f t="shared" si="297"/>
        <v>835</v>
      </c>
      <c r="Z365" s="11">
        <f t="shared" si="297"/>
        <v>0</v>
      </c>
    </row>
    <row r="366" spans="1:26" ht="20.100000000000001" hidden="1" customHeight="1" x14ac:dyDescent="0.25">
      <c r="A366" s="28" t="s">
        <v>15</v>
      </c>
      <c r="B366" s="26">
        <f>B351</f>
        <v>909</v>
      </c>
      <c r="C366" s="26" t="s">
        <v>344</v>
      </c>
      <c r="D366" s="26" t="s">
        <v>118</v>
      </c>
      <c r="E366" s="26" t="s">
        <v>56</v>
      </c>
      <c r="F366" s="26"/>
      <c r="G366" s="9">
        <f t="shared" si="296"/>
        <v>835</v>
      </c>
      <c r="H366" s="9">
        <f t="shared" si="296"/>
        <v>0</v>
      </c>
      <c r="I366" s="9">
        <f t="shared" si="296"/>
        <v>0</v>
      </c>
      <c r="J366" s="9">
        <f t="shared" si="296"/>
        <v>0</v>
      </c>
      <c r="K366" s="9">
        <f t="shared" si="296"/>
        <v>0</v>
      </c>
      <c r="L366" s="9">
        <f t="shared" si="296"/>
        <v>0</v>
      </c>
      <c r="M366" s="9">
        <f t="shared" si="296"/>
        <v>835</v>
      </c>
      <c r="N366" s="9">
        <f t="shared" si="296"/>
        <v>0</v>
      </c>
      <c r="O366" s="9">
        <f t="shared" si="296"/>
        <v>0</v>
      </c>
      <c r="P366" s="9">
        <f t="shared" si="296"/>
        <v>0</v>
      </c>
      <c r="Q366" s="9">
        <f t="shared" si="296"/>
        <v>0</v>
      </c>
      <c r="R366" s="9">
        <f t="shared" si="296"/>
        <v>0</v>
      </c>
      <c r="S366" s="9">
        <f t="shared" si="296"/>
        <v>835</v>
      </c>
      <c r="T366" s="9">
        <f t="shared" si="296"/>
        <v>0</v>
      </c>
      <c r="U366" s="9">
        <f t="shared" si="297"/>
        <v>0</v>
      </c>
      <c r="V366" s="9">
        <f t="shared" si="297"/>
        <v>0</v>
      </c>
      <c r="W366" s="9">
        <f t="shared" si="297"/>
        <v>0</v>
      </c>
      <c r="X366" s="9">
        <f t="shared" si="297"/>
        <v>0</v>
      </c>
      <c r="Y366" s="9">
        <f t="shared" si="297"/>
        <v>835</v>
      </c>
      <c r="Z366" s="9">
        <f t="shared" si="297"/>
        <v>0</v>
      </c>
    </row>
    <row r="367" spans="1:26" ht="20.100000000000001" hidden="1" customHeight="1" x14ac:dyDescent="0.25">
      <c r="A367" s="28" t="s">
        <v>322</v>
      </c>
      <c r="B367" s="26">
        <f>B353</f>
        <v>909</v>
      </c>
      <c r="C367" s="26" t="s">
        <v>29</v>
      </c>
      <c r="D367" s="26" t="s">
        <v>118</v>
      </c>
      <c r="E367" s="26" t="s">
        <v>346</v>
      </c>
      <c r="F367" s="26"/>
      <c r="G367" s="9">
        <f t="shared" si="296"/>
        <v>835</v>
      </c>
      <c r="H367" s="9">
        <f t="shared" si="296"/>
        <v>0</v>
      </c>
      <c r="I367" s="9">
        <f t="shared" si="296"/>
        <v>0</v>
      </c>
      <c r="J367" s="9">
        <f t="shared" si="296"/>
        <v>0</v>
      </c>
      <c r="K367" s="9">
        <f t="shared" si="296"/>
        <v>0</v>
      </c>
      <c r="L367" s="9">
        <f t="shared" si="296"/>
        <v>0</v>
      </c>
      <c r="M367" s="9">
        <f t="shared" si="296"/>
        <v>835</v>
      </c>
      <c r="N367" s="9">
        <f t="shared" si="296"/>
        <v>0</v>
      </c>
      <c r="O367" s="9">
        <f t="shared" si="296"/>
        <v>0</v>
      </c>
      <c r="P367" s="9">
        <f t="shared" si="296"/>
        <v>0</v>
      </c>
      <c r="Q367" s="9">
        <f t="shared" si="296"/>
        <v>0</v>
      </c>
      <c r="R367" s="9">
        <f t="shared" si="296"/>
        <v>0</v>
      </c>
      <c r="S367" s="9">
        <f t="shared" si="296"/>
        <v>835</v>
      </c>
      <c r="T367" s="9">
        <f t="shared" si="296"/>
        <v>0</v>
      </c>
      <c r="U367" s="9">
        <f t="shared" si="297"/>
        <v>0</v>
      </c>
      <c r="V367" s="9">
        <f t="shared" si="297"/>
        <v>0</v>
      </c>
      <c r="W367" s="9">
        <f t="shared" si="297"/>
        <v>0</v>
      </c>
      <c r="X367" s="9">
        <f t="shared" si="297"/>
        <v>0</v>
      </c>
      <c r="Y367" s="9">
        <f t="shared" si="297"/>
        <v>835</v>
      </c>
      <c r="Z367" s="9">
        <f t="shared" si="297"/>
        <v>0</v>
      </c>
    </row>
    <row r="368" spans="1:26" ht="33" hidden="1" x14ac:dyDescent="0.25">
      <c r="A368" s="25" t="s">
        <v>243</v>
      </c>
      <c r="B368" s="26">
        <f>B354</f>
        <v>909</v>
      </c>
      <c r="C368" s="26" t="s">
        <v>29</v>
      </c>
      <c r="D368" s="26" t="s">
        <v>118</v>
      </c>
      <c r="E368" s="26" t="s">
        <v>346</v>
      </c>
      <c r="F368" s="26" t="s">
        <v>31</v>
      </c>
      <c r="G368" s="11">
        <f t="shared" si="296"/>
        <v>835</v>
      </c>
      <c r="H368" s="11">
        <f t="shared" si="296"/>
        <v>0</v>
      </c>
      <c r="I368" s="11">
        <f t="shared" si="296"/>
        <v>0</v>
      </c>
      <c r="J368" s="11">
        <f t="shared" si="296"/>
        <v>0</v>
      </c>
      <c r="K368" s="11">
        <f t="shared" si="296"/>
        <v>0</v>
      </c>
      <c r="L368" s="11">
        <f t="shared" si="296"/>
        <v>0</v>
      </c>
      <c r="M368" s="11">
        <f t="shared" si="296"/>
        <v>835</v>
      </c>
      <c r="N368" s="11">
        <f t="shared" si="296"/>
        <v>0</v>
      </c>
      <c r="O368" s="11">
        <f t="shared" si="296"/>
        <v>0</v>
      </c>
      <c r="P368" s="11">
        <f t="shared" si="296"/>
        <v>0</v>
      </c>
      <c r="Q368" s="11">
        <f t="shared" si="296"/>
        <v>0</v>
      </c>
      <c r="R368" s="11">
        <f t="shared" si="296"/>
        <v>0</v>
      </c>
      <c r="S368" s="11">
        <f t="shared" si="296"/>
        <v>835</v>
      </c>
      <c r="T368" s="11">
        <f t="shared" si="296"/>
        <v>0</v>
      </c>
      <c r="U368" s="11">
        <f t="shared" si="297"/>
        <v>0</v>
      </c>
      <c r="V368" s="11">
        <f t="shared" si="297"/>
        <v>0</v>
      </c>
      <c r="W368" s="11">
        <f t="shared" si="297"/>
        <v>0</v>
      </c>
      <c r="X368" s="11">
        <f t="shared" si="297"/>
        <v>0</v>
      </c>
      <c r="Y368" s="11">
        <f t="shared" si="297"/>
        <v>835</v>
      </c>
      <c r="Z368" s="11">
        <f t="shared" si="297"/>
        <v>0</v>
      </c>
    </row>
    <row r="369" spans="1:26" ht="33" hidden="1" x14ac:dyDescent="0.25">
      <c r="A369" s="28" t="s">
        <v>37</v>
      </c>
      <c r="B369" s="26">
        <f>B364</f>
        <v>909</v>
      </c>
      <c r="C369" s="26" t="s">
        <v>29</v>
      </c>
      <c r="D369" s="26" t="s">
        <v>118</v>
      </c>
      <c r="E369" s="26" t="s">
        <v>346</v>
      </c>
      <c r="F369" s="26" t="s">
        <v>38</v>
      </c>
      <c r="G369" s="9">
        <v>835</v>
      </c>
      <c r="H369" s="10"/>
      <c r="I369" s="86"/>
      <c r="J369" s="86"/>
      <c r="K369" s="86"/>
      <c r="L369" s="86"/>
      <c r="M369" s="9">
        <f>G369+I369+J369+K369+L369</f>
        <v>835</v>
      </c>
      <c r="N369" s="9">
        <f>H369+L369</f>
        <v>0</v>
      </c>
      <c r="O369" s="87"/>
      <c r="P369" s="87"/>
      <c r="Q369" s="87"/>
      <c r="R369" s="87"/>
      <c r="S369" s="9">
        <f>M369+O369+P369+Q369+R369</f>
        <v>835</v>
      </c>
      <c r="T369" s="9">
        <f>N369+R369</f>
        <v>0</v>
      </c>
      <c r="U369" s="87"/>
      <c r="V369" s="87"/>
      <c r="W369" s="87"/>
      <c r="X369" s="87"/>
      <c r="Y369" s="9">
        <f>S369+U369+V369+W369+X369</f>
        <v>835</v>
      </c>
      <c r="Z369" s="9">
        <f>T369+X369</f>
        <v>0</v>
      </c>
    </row>
    <row r="370" spans="1:26" ht="49.5" hidden="1" x14ac:dyDescent="0.25">
      <c r="A370" s="28" t="s">
        <v>565</v>
      </c>
      <c r="B370" s="26">
        <v>909</v>
      </c>
      <c r="C370" s="26" t="s">
        <v>29</v>
      </c>
      <c r="D370" s="26" t="s">
        <v>118</v>
      </c>
      <c r="E370" s="26" t="s">
        <v>172</v>
      </c>
      <c r="F370" s="26"/>
      <c r="G370" s="9">
        <f t="shared" ref="G370:Z370" si="298">G376+G399+G371+G394</f>
        <v>527590</v>
      </c>
      <c r="H370" s="9">
        <f t="shared" si="298"/>
        <v>0</v>
      </c>
      <c r="I370" s="9">
        <f t="shared" si="298"/>
        <v>0</v>
      </c>
      <c r="J370" s="9">
        <f t="shared" si="298"/>
        <v>0</v>
      </c>
      <c r="K370" s="9">
        <f t="shared" si="298"/>
        <v>0</v>
      </c>
      <c r="L370" s="9">
        <f t="shared" si="298"/>
        <v>0</v>
      </c>
      <c r="M370" s="9">
        <f t="shared" si="298"/>
        <v>527590</v>
      </c>
      <c r="N370" s="9">
        <f t="shared" si="298"/>
        <v>0</v>
      </c>
      <c r="O370" s="9">
        <f t="shared" si="298"/>
        <v>0</v>
      </c>
      <c r="P370" s="9">
        <f t="shared" si="298"/>
        <v>0</v>
      </c>
      <c r="Q370" s="9">
        <f t="shared" si="298"/>
        <v>0</v>
      </c>
      <c r="R370" s="9">
        <f t="shared" si="298"/>
        <v>0</v>
      </c>
      <c r="S370" s="9">
        <f t="shared" si="298"/>
        <v>527590</v>
      </c>
      <c r="T370" s="9">
        <f t="shared" si="298"/>
        <v>0</v>
      </c>
      <c r="U370" s="9">
        <f t="shared" si="298"/>
        <v>0</v>
      </c>
      <c r="V370" s="9">
        <f t="shared" si="298"/>
        <v>0</v>
      </c>
      <c r="W370" s="9">
        <f t="shared" si="298"/>
        <v>0</v>
      </c>
      <c r="X370" s="9">
        <f t="shared" si="298"/>
        <v>1000000</v>
      </c>
      <c r="Y370" s="9">
        <f t="shared" si="298"/>
        <v>1527590</v>
      </c>
      <c r="Z370" s="9">
        <f t="shared" si="298"/>
        <v>1000000</v>
      </c>
    </row>
    <row r="371" spans="1:26" ht="33" hidden="1" x14ac:dyDescent="0.25">
      <c r="A371" s="28" t="s">
        <v>461</v>
      </c>
      <c r="B371" s="26">
        <v>909</v>
      </c>
      <c r="C371" s="26" t="s">
        <v>29</v>
      </c>
      <c r="D371" s="26" t="s">
        <v>118</v>
      </c>
      <c r="E371" s="26" t="s">
        <v>453</v>
      </c>
      <c r="F371" s="27"/>
      <c r="G371" s="11">
        <f t="shared" ref="G371:V374" si="299">G372</f>
        <v>368100</v>
      </c>
      <c r="H371" s="11">
        <f t="shared" si="299"/>
        <v>0</v>
      </c>
      <c r="I371" s="11">
        <f t="shared" si="299"/>
        <v>0</v>
      </c>
      <c r="J371" s="11">
        <f t="shared" si="299"/>
        <v>0</v>
      </c>
      <c r="K371" s="11">
        <f t="shared" si="299"/>
        <v>0</v>
      </c>
      <c r="L371" s="11">
        <f t="shared" si="299"/>
        <v>0</v>
      </c>
      <c r="M371" s="11">
        <f t="shared" si="299"/>
        <v>368100</v>
      </c>
      <c r="N371" s="11">
        <f t="shared" si="299"/>
        <v>0</v>
      </c>
      <c r="O371" s="11">
        <f t="shared" si="299"/>
        <v>0</v>
      </c>
      <c r="P371" s="11">
        <f t="shared" si="299"/>
        <v>0</v>
      </c>
      <c r="Q371" s="11">
        <f t="shared" si="299"/>
        <v>0</v>
      </c>
      <c r="R371" s="11">
        <f t="shared" si="299"/>
        <v>0</v>
      </c>
      <c r="S371" s="11">
        <f t="shared" si="299"/>
        <v>368100</v>
      </c>
      <c r="T371" s="11">
        <f t="shared" si="299"/>
        <v>0</v>
      </c>
      <c r="U371" s="11">
        <f t="shared" si="299"/>
        <v>0</v>
      </c>
      <c r="V371" s="11">
        <f t="shared" si="299"/>
        <v>0</v>
      </c>
      <c r="W371" s="11">
        <f t="shared" ref="U371:Z374" si="300">W372</f>
        <v>0</v>
      </c>
      <c r="X371" s="11">
        <f t="shared" si="300"/>
        <v>0</v>
      </c>
      <c r="Y371" s="11">
        <f t="shared" si="300"/>
        <v>368100</v>
      </c>
      <c r="Z371" s="11">
        <f t="shared" si="300"/>
        <v>0</v>
      </c>
    </row>
    <row r="372" spans="1:26" ht="20.100000000000001" hidden="1" customHeight="1" x14ac:dyDescent="0.25">
      <c r="A372" s="28" t="s">
        <v>15</v>
      </c>
      <c r="B372" s="26">
        <v>909</v>
      </c>
      <c r="C372" s="26" t="s">
        <v>29</v>
      </c>
      <c r="D372" s="26" t="s">
        <v>118</v>
      </c>
      <c r="E372" s="26" t="s">
        <v>454</v>
      </c>
      <c r="F372" s="26"/>
      <c r="G372" s="9">
        <f t="shared" si="299"/>
        <v>368100</v>
      </c>
      <c r="H372" s="9">
        <f t="shared" si="299"/>
        <v>0</v>
      </c>
      <c r="I372" s="9">
        <f t="shared" si="299"/>
        <v>0</v>
      </c>
      <c r="J372" s="9">
        <f t="shared" si="299"/>
        <v>0</v>
      </c>
      <c r="K372" s="9">
        <f t="shared" si="299"/>
        <v>0</v>
      </c>
      <c r="L372" s="9">
        <f t="shared" si="299"/>
        <v>0</v>
      </c>
      <c r="M372" s="9">
        <f t="shared" si="299"/>
        <v>368100</v>
      </c>
      <c r="N372" s="9">
        <f t="shared" si="299"/>
        <v>0</v>
      </c>
      <c r="O372" s="9">
        <f t="shared" si="299"/>
        <v>0</v>
      </c>
      <c r="P372" s="9">
        <f t="shared" si="299"/>
        <v>0</v>
      </c>
      <c r="Q372" s="9">
        <f t="shared" si="299"/>
        <v>0</v>
      </c>
      <c r="R372" s="9">
        <f t="shared" si="299"/>
        <v>0</v>
      </c>
      <c r="S372" s="9">
        <f t="shared" si="299"/>
        <v>368100</v>
      </c>
      <c r="T372" s="9">
        <f t="shared" si="299"/>
        <v>0</v>
      </c>
      <c r="U372" s="9">
        <f t="shared" si="300"/>
        <v>0</v>
      </c>
      <c r="V372" s="9">
        <f t="shared" si="300"/>
        <v>0</v>
      </c>
      <c r="W372" s="9">
        <f t="shared" si="300"/>
        <v>0</v>
      </c>
      <c r="X372" s="9">
        <f t="shared" si="300"/>
        <v>0</v>
      </c>
      <c r="Y372" s="9">
        <f t="shared" si="300"/>
        <v>368100</v>
      </c>
      <c r="Z372" s="9">
        <f t="shared" si="300"/>
        <v>0</v>
      </c>
    </row>
    <row r="373" spans="1:26" ht="20.100000000000001" hidden="1" customHeight="1" x14ac:dyDescent="0.25">
      <c r="A373" s="28" t="s">
        <v>322</v>
      </c>
      <c r="B373" s="26">
        <v>909</v>
      </c>
      <c r="C373" s="26" t="s">
        <v>29</v>
      </c>
      <c r="D373" s="26" t="s">
        <v>118</v>
      </c>
      <c r="E373" s="26" t="s">
        <v>455</v>
      </c>
      <c r="F373" s="26"/>
      <c r="G373" s="9">
        <f t="shared" si="299"/>
        <v>368100</v>
      </c>
      <c r="H373" s="9">
        <f t="shared" si="299"/>
        <v>0</v>
      </c>
      <c r="I373" s="9">
        <f t="shared" si="299"/>
        <v>0</v>
      </c>
      <c r="J373" s="9">
        <f t="shared" si="299"/>
        <v>0</v>
      </c>
      <c r="K373" s="9">
        <f t="shared" si="299"/>
        <v>0</v>
      </c>
      <c r="L373" s="9">
        <f t="shared" si="299"/>
        <v>0</v>
      </c>
      <c r="M373" s="9">
        <f t="shared" si="299"/>
        <v>368100</v>
      </c>
      <c r="N373" s="9">
        <f t="shared" si="299"/>
        <v>0</v>
      </c>
      <c r="O373" s="9">
        <f t="shared" si="299"/>
        <v>0</v>
      </c>
      <c r="P373" s="9">
        <f t="shared" si="299"/>
        <v>0</v>
      </c>
      <c r="Q373" s="9">
        <f t="shared" si="299"/>
        <v>0</v>
      </c>
      <c r="R373" s="9">
        <f t="shared" si="299"/>
        <v>0</v>
      </c>
      <c r="S373" s="9">
        <f t="shared" si="299"/>
        <v>368100</v>
      </c>
      <c r="T373" s="9">
        <f t="shared" si="299"/>
        <v>0</v>
      </c>
      <c r="U373" s="9">
        <f t="shared" si="300"/>
        <v>0</v>
      </c>
      <c r="V373" s="9">
        <f t="shared" si="300"/>
        <v>0</v>
      </c>
      <c r="W373" s="9">
        <f t="shared" si="300"/>
        <v>0</v>
      </c>
      <c r="X373" s="9">
        <f t="shared" si="300"/>
        <v>0</v>
      </c>
      <c r="Y373" s="9">
        <f t="shared" si="300"/>
        <v>368100</v>
      </c>
      <c r="Z373" s="9">
        <f t="shared" si="300"/>
        <v>0</v>
      </c>
    </row>
    <row r="374" spans="1:26" ht="33" hidden="1" x14ac:dyDescent="0.25">
      <c r="A374" s="25" t="s">
        <v>243</v>
      </c>
      <c r="B374" s="26">
        <v>909</v>
      </c>
      <c r="C374" s="26" t="s">
        <v>29</v>
      </c>
      <c r="D374" s="26" t="s">
        <v>118</v>
      </c>
      <c r="E374" s="26" t="s">
        <v>455</v>
      </c>
      <c r="F374" s="26" t="s">
        <v>31</v>
      </c>
      <c r="G374" s="11">
        <f t="shared" si="299"/>
        <v>368100</v>
      </c>
      <c r="H374" s="11">
        <f t="shared" si="299"/>
        <v>0</v>
      </c>
      <c r="I374" s="11">
        <f t="shared" si="299"/>
        <v>0</v>
      </c>
      <c r="J374" s="11">
        <f t="shared" si="299"/>
        <v>0</v>
      </c>
      <c r="K374" s="11">
        <f t="shared" si="299"/>
        <v>0</v>
      </c>
      <c r="L374" s="11">
        <f t="shared" si="299"/>
        <v>0</v>
      </c>
      <c r="M374" s="11">
        <f t="shared" si="299"/>
        <v>368100</v>
      </c>
      <c r="N374" s="11">
        <f t="shared" si="299"/>
        <v>0</v>
      </c>
      <c r="O374" s="11">
        <f t="shared" si="299"/>
        <v>0</v>
      </c>
      <c r="P374" s="11">
        <f t="shared" si="299"/>
        <v>0</v>
      </c>
      <c r="Q374" s="11">
        <f t="shared" si="299"/>
        <v>0</v>
      </c>
      <c r="R374" s="11">
        <f t="shared" si="299"/>
        <v>0</v>
      </c>
      <c r="S374" s="11">
        <f t="shared" si="299"/>
        <v>368100</v>
      </c>
      <c r="T374" s="11">
        <f t="shared" si="299"/>
        <v>0</v>
      </c>
      <c r="U374" s="11">
        <f t="shared" si="300"/>
        <v>0</v>
      </c>
      <c r="V374" s="11">
        <f t="shared" si="300"/>
        <v>0</v>
      </c>
      <c r="W374" s="11">
        <f t="shared" si="300"/>
        <v>0</v>
      </c>
      <c r="X374" s="11">
        <f t="shared" si="300"/>
        <v>0</v>
      </c>
      <c r="Y374" s="11">
        <f t="shared" si="300"/>
        <v>368100</v>
      </c>
      <c r="Z374" s="11">
        <f t="shared" si="300"/>
        <v>0</v>
      </c>
    </row>
    <row r="375" spans="1:26" ht="33" hidden="1" x14ac:dyDescent="0.25">
      <c r="A375" s="25" t="s">
        <v>37</v>
      </c>
      <c r="B375" s="26">
        <v>909</v>
      </c>
      <c r="C375" s="26" t="s">
        <v>29</v>
      </c>
      <c r="D375" s="26" t="s">
        <v>118</v>
      </c>
      <c r="E375" s="26" t="s">
        <v>455</v>
      </c>
      <c r="F375" s="26" t="s">
        <v>38</v>
      </c>
      <c r="G375" s="9">
        <v>368100</v>
      </c>
      <c r="H375" s="10"/>
      <c r="I375" s="86"/>
      <c r="J375" s="86"/>
      <c r="K375" s="86"/>
      <c r="L375" s="86"/>
      <c r="M375" s="9">
        <f>G375+I375+J375+K375+L375</f>
        <v>368100</v>
      </c>
      <c r="N375" s="9">
        <f>H375+L375</f>
        <v>0</v>
      </c>
      <c r="O375" s="87"/>
      <c r="P375" s="87"/>
      <c r="Q375" s="87"/>
      <c r="R375" s="87"/>
      <c r="S375" s="9">
        <f>M375+O375+P375+Q375+R375</f>
        <v>368100</v>
      </c>
      <c r="T375" s="9">
        <f>N375+R375</f>
        <v>0</v>
      </c>
      <c r="U375" s="87"/>
      <c r="V375" s="87"/>
      <c r="W375" s="87"/>
      <c r="X375" s="87"/>
      <c r="Y375" s="9">
        <f>S375+U375+V375+W375+X375</f>
        <v>368100</v>
      </c>
      <c r="Z375" s="9">
        <f>T375+X375</f>
        <v>0</v>
      </c>
    </row>
    <row r="376" spans="1:26" ht="49.5" hidden="1" x14ac:dyDescent="0.25">
      <c r="A376" s="28" t="s">
        <v>568</v>
      </c>
      <c r="B376" s="26">
        <v>909</v>
      </c>
      <c r="C376" s="26" t="s">
        <v>344</v>
      </c>
      <c r="D376" s="26" t="s">
        <v>118</v>
      </c>
      <c r="E376" s="26" t="s">
        <v>173</v>
      </c>
      <c r="F376" s="26"/>
      <c r="G376" s="9">
        <f t="shared" ref="G376" si="301">G377+G384</f>
        <v>54720</v>
      </c>
      <c r="H376" s="9">
        <f t="shared" ref="H376:L376" si="302">H377+H384</f>
        <v>0</v>
      </c>
      <c r="I376" s="9">
        <f t="shared" si="302"/>
        <v>0</v>
      </c>
      <c r="J376" s="9">
        <f t="shared" si="302"/>
        <v>0</v>
      </c>
      <c r="K376" s="9">
        <f t="shared" si="302"/>
        <v>0</v>
      </c>
      <c r="L376" s="9">
        <f t="shared" si="302"/>
        <v>0</v>
      </c>
      <c r="M376" s="9">
        <f t="shared" ref="M376:R376" si="303">M377+M384</f>
        <v>54720</v>
      </c>
      <c r="N376" s="9">
        <f t="shared" si="303"/>
        <v>0</v>
      </c>
      <c r="O376" s="9">
        <f t="shared" si="303"/>
        <v>0</v>
      </c>
      <c r="P376" s="9">
        <f t="shared" si="303"/>
        <v>0</v>
      </c>
      <c r="Q376" s="9">
        <f t="shared" si="303"/>
        <v>0</v>
      </c>
      <c r="R376" s="9">
        <f t="shared" si="303"/>
        <v>0</v>
      </c>
      <c r="S376" s="9">
        <f t="shared" ref="S376:T376" si="304">S377+S384</f>
        <v>54720</v>
      </c>
      <c r="T376" s="9">
        <f t="shared" si="304"/>
        <v>0</v>
      </c>
      <c r="U376" s="9">
        <f>U377+U384+U389</f>
        <v>0</v>
      </c>
      <c r="V376" s="9">
        <f t="shared" ref="V376:Z376" si="305">V377+V384+V389</f>
        <v>0</v>
      </c>
      <c r="W376" s="9">
        <f t="shared" si="305"/>
        <v>0</v>
      </c>
      <c r="X376" s="9">
        <f t="shared" si="305"/>
        <v>1000000</v>
      </c>
      <c r="Y376" s="9">
        <f t="shared" si="305"/>
        <v>1054720</v>
      </c>
      <c r="Z376" s="9">
        <f t="shared" si="305"/>
        <v>1000000</v>
      </c>
    </row>
    <row r="377" spans="1:26" ht="20.100000000000001" hidden="1" customHeight="1" x14ac:dyDescent="0.25">
      <c r="A377" s="28" t="s">
        <v>15</v>
      </c>
      <c r="B377" s="26">
        <v>909</v>
      </c>
      <c r="C377" s="26" t="s">
        <v>344</v>
      </c>
      <c r="D377" s="26" t="s">
        <v>118</v>
      </c>
      <c r="E377" s="26" t="s">
        <v>174</v>
      </c>
      <c r="F377" s="26"/>
      <c r="G377" s="9">
        <f t="shared" ref="G377" si="306">G378+G381</f>
        <v>4300</v>
      </c>
      <c r="H377" s="9">
        <f t="shared" ref="H377:L377" si="307">H378+H381</f>
        <v>0</v>
      </c>
      <c r="I377" s="9">
        <f t="shared" si="307"/>
        <v>0</v>
      </c>
      <c r="J377" s="9">
        <f t="shared" si="307"/>
        <v>0</v>
      </c>
      <c r="K377" s="9">
        <f t="shared" si="307"/>
        <v>0</v>
      </c>
      <c r="L377" s="9">
        <f t="shared" si="307"/>
        <v>0</v>
      </c>
      <c r="M377" s="9">
        <f t="shared" ref="M377:R377" si="308">M378+M381</f>
        <v>4300</v>
      </c>
      <c r="N377" s="9">
        <f t="shared" si="308"/>
        <v>0</v>
      </c>
      <c r="O377" s="9">
        <f t="shared" si="308"/>
        <v>0</v>
      </c>
      <c r="P377" s="9">
        <f t="shared" si="308"/>
        <v>0</v>
      </c>
      <c r="Q377" s="9">
        <f t="shared" si="308"/>
        <v>0</v>
      </c>
      <c r="R377" s="9">
        <f t="shared" si="308"/>
        <v>0</v>
      </c>
      <c r="S377" s="9">
        <f t="shared" ref="S377:X377" si="309">S378+S381</f>
        <v>4300</v>
      </c>
      <c r="T377" s="9">
        <f t="shared" si="309"/>
        <v>0</v>
      </c>
      <c r="U377" s="9">
        <f t="shared" si="309"/>
        <v>0</v>
      </c>
      <c r="V377" s="9">
        <f t="shared" si="309"/>
        <v>0</v>
      </c>
      <c r="W377" s="9">
        <f t="shared" si="309"/>
        <v>0</v>
      </c>
      <c r="X377" s="9">
        <f t="shared" si="309"/>
        <v>0</v>
      </c>
      <c r="Y377" s="9">
        <f t="shared" ref="Y377:Z377" si="310">Y378+Y381</f>
        <v>4300</v>
      </c>
      <c r="Z377" s="9">
        <f t="shared" si="310"/>
        <v>0</v>
      </c>
    </row>
    <row r="378" spans="1:26" ht="20.100000000000001" hidden="1" customHeight="1" x14ac:dyDescent="0.25">
      <c r="A378" s="28" t="s">
        <v>168</v>
      </c>
      <c r="B378" s="26">
        <v>909</v>
      </c>
      <c r="C378" s="26" t="s">
        <v>344</v>
      </c>
      <c r="D378" s="26" t="s">
        <v>118</v>
      </c>
      <c r="E378" s="26" t="s">
        <v>364</v>
      </c>
      <c r="F378" s="26"/>
      <c r="G378" s="9">
        <f t="shared" ref="G378:V379" si="311">G379</f>
        <v>3573</v>
      </c>
      <c r="H378" s="9">
        <f t="shared" si="311"/>
        <v>0</v>
      </c>
      <c r="I378" s="9">
        <f t="shared" si="311"/>
        <v>0</v>
      </c>
      <c r="J378" s="9">
        <f t="shared" si="311"/>
        <v>0</v>
      </c>
      <c r="K378" s="9">
        <f t="shared" si="311"/>
        <v>0</v>
      </c>
      <c r="L378" s="9">
        <f t="shared" si="311"/>
        <v>0</v>
      </c>
      <c r="M378" s="9">
        <f t="shared" si="311"/>
        <v>3573</v>
      </c>
      <c r="N378" s="9">
        <f t="shared" si="311"/>
        <v>0</v>
      </c>
      <c r="O378" s="9">
        <f t="shared" si="311"/>
        <v>0</v>
      </c>
      <c r="P378" s="9">
        <f t="shared" si="311"/>
        <v>0</v>
      </c>
      <c r="Q378" s="9">
        <f t="shared" si="311"/>
        <v>0</v>
      </c>
      <c r="R378" s="9">
        <f t="shared" si="311"/>
        <v>0</v>
      </c>
      <c r="S378" s="9">
        <f t="shared" si="311"/>
        <v>3573</v>
      </c>
      <c r="T378" s="9">
        <f t="shared" si="311"/>
        <v>0</v>
      </c>
      <c r="U378" s="9">
        <f t="shared" si="311"/>
        <v>0</v>
      </c>
      <c r="V378" s="9">
        <f t="shared" si="311"/>
        <v>0</v>
      </c>
      <c r="W378" s="9">
        <f t="shared" ref="U378:Z379" si="312">W379</f>
        <v>0</v>
      </c>
      <c r="X378" s="9">
        <f t="shared" si="312"/>
        <v>0</v>
      </c>
      <c r="Y378" s="9">
        <f t="shared" si="312"/>
        <v>3573</v>
      </c>
      <c r="Z378" s="9">
        <f t="shared" si="312"/>
        <v>0</v>
      </c>
    </row>
    <row r="379" spans="1:26" ht="33" hidden="1" x14ac:dyDescent="0.25">
      <c r="A379" s="28" t="s">
        <v>180</v>
      </c>
      <c r="B379" s="26">
        <v>909</v>
      </c>
      <c r="C379" s="26" t="s">
        <v>344</v>
      </c>
      <c r="D379" s="26" t="s">
        <v>118</v>
      </c>
      <c r="E379" s="26" t="s">
        <v>364</v>
      </c>
      <c r="F379" s="26" t="s">
        <v>181</v>
      </c>
      <c r="G379" s="9">
        <f t="shared" si="311"/>
        <v>3573</v>
      </c>
      <c r="H379" s="9">
        <f t="shared" si="311"/>
        <v>0</v>
      </c>
      <c r="I379" s="9">
        <f t="shared" si="311"/>
        <v>0</v>
      </c>
      <c r="J379" s="9">
        <f t="shared" si="311"/>
        <v>0</v>
      </c>
      <c r="K379" s="9">
        <f t="shared" si="311"/>
        <v>0</v>
      </c>
      <c r="L379" s="9">
        <f t="shared" si="311"/>
        <v>0</v>
      </c>
      <c r="M379" s="9">
        <f t="shared" si="311"/>
        <v>3573</v>
      </c>
      <c r="N379" s="9">
        <f t="shared" si="311"/>
        <v>0</v>
      </c>
      <c r="O379" s="9">
        <f t="shared" si="311"/>
        <v>0</v>
      </c>
      <c r="P379" s="9">
        <f t="shared" si="311"/>
        <v>0</v>
      </c>
      <c r="Q379" s="9">
        <f t="shared" si="311"/>
        <v>0</v>
      </c>
      <c r="R379" s="9">
        <f t="shared" si="311"/>
        <v>0</v>
      </c>
      <c r="S379" s="9">
        <f t="shared" si="311"/>
        <v>3573</v>
      </c>
      <c r="T379" s="9">
        <f t="shared" si="311"/>
        <v>0</v>
      </c>
      <c r="U379" s="9">
        <f t="shared" si="312"/>
        <v>0</v>
      </c>
      <c r="V379" s="9">
        <f t="shared" si="312"/>
        <v>0</v>
      </c>
      <c r="W379" s="9">
        <f t="shared" si="312"/>
        <v>0</v>
      </c>
      <c r="X379" s="9">
        <f t="shared" si="312"/>
        <v>0</v>
      </c>
      <c r="Y379" s="9">
        <f t="shared" si="312"/>
        <v>3573</v>
      </c>
      <c r="Z379" s="9">
        <f t="shared" si="312"/>
        <v>0</v>
      </c>
    </row>
    <row r="380" spans="1:26" ht="20.100000000000001" hidden="1" customHeight="1" x14ac:dyDescent="0.25">
      <c r="A380" s="28" t="s">
        <v>168</v>
      </c>
      <c r="B380" s="26">
        <v>909</v>
      </c>
      <c r="C380" s="26" t="s">
        <v>344</v>
      </c>
      <c r="D380" s="26" t="s">
        <v>118</v>
      </c>
      <c r="E380" s="26" t="s">
        <v>364</v>
      </c>
      <c r="F380" s="26" t="s">
        <v>182</v>
      </c>
      <c r="G380" s="9">
        <f>3500+73</f>
        <v>3573</v>
      </c>
      <c r="H380" s="9"/>
      <c r="I380" s="86"/>
      <c r="J380" s="86"/>
      <c r="K380" s="86"/>
      <c r="L380" s="86"/>
      <c r="M380" s="9">
        <f>G380+I380+J380+K380+L380</f>
        <v>3573</v>
      </c>
      <c r="N380" s="9">
        <f>H380+L380</f>
        <v>0</v>
      </c>
      <c r="O380" s="87"/>
      <c r="P380" s="87"/>
      <c r="Q380" s="87"/>
      <c r="R380" s="87"/>
      <c r="S380" s="9">
        <f>M380+O380+P380+Q380+R380</f>
        <v>3573</v>
      </c>
      <c r="T380" s="9">
        <f>N380+R380</f>
        <v>0</v>
      </c>
      <c r="U380" s="87"/>
      <c r="V380" s="87"/>
      <c r="W380" s="87"/>
      <c r="X380" s="87"/>
      <c r="Y380" s="9">
        <f>S380+U380+V380+W380+X380</f>
        <v>3573</v>
      </c>
      <c r="Z380" s="9">
        <f>T380+X380</f>
        <v>0</v>
      </c>
    </row>
    <row r="381" spans="1:26" ht="20.100000000000001" hidden="1" customHeight="1" x14ac:dyDescent="0.25">
      <c r="A381" s="28" t="s">
        <v>322</v>
      </c>
      <c r="B381" s="26">
        <v>909</v>
      </c>
      <c r="C381" s="26" t="s">
        <v>344</v>
      </c>
      <c r="D381" s="26" t="s">
        <v>118</v>
      </c>
      <c r="E381" s="26" t="s">
        <v>365</v>
      </c>
      <c r="F381" s="26"/>
      <c r="G381" s="9">
        <f t="shared" ref="G381:V382" si="313">G382</f>
        <v>727</v>
      </c>
      <c r="H381" s="9">
        <f t="shared" si="313"/>
        <v>0</v>
      </c>
      <c r="I381" s="9">
        <f t="shared" si="313"/>
        <v>0</v>
      </c>
      <c r="J381" s="9">
        <f t="shared" si="313"/>
        <v>0</v>
      </c>
      <c r="K381" s="9">
        <f t="shared" si="313"/>
        <v>0</v>
      </c>
      <c r="L381" s="9">
        <f t="shared" si="313"/>
        <v>0</v>
      </c>
      <c r="M381" s="9">
        <f t="shared" si="313"/>
        <v>727</v>
      </c>
      <c r="N381" s="9">
        <f t="shared" si="313"/>
        <v>0</v>
      </c>
      <c r="O381" s="9">
        <f t="shared" si="313"/>
        <v>0</v>
      </c>
      <c r="P381" s="9">
        <f t="shared" si="313"/>
        <v>0</v>
      </c>
      <c r="Q381" s="9">
        <f t="shared" si="313"/>
        <v>0</v>
      </c>
      <c r="R381" s="9">
        <f t="shared" si="313"/>
        <v>0</v>
      </c>
      <c r="S381" s="9">
        <f t="shared" si="313"/>
        <v>727</v>
      </c>
      <c r="T381" s="9">
        <f t="shared" si="313"/>
        <v>0</v>
      </c>
      <c r="U381" s="9">
        <f t="shared" si="313"/>
        <v>0</v>
      </c>
      <c r="V381" s="9">
        <f t="shared" si="313"/>
        <v>0</v>
      </c>
      <c r="W381" s="9">
        <f t="shared" ref="U381:Z382" si="314">W382</f>
        <v>0</v>
      </c>
      <c r="X381" s="9">
        <f t="shared" si="314"/>
        <v>0</v>
      </c>
      <c r="Y381" s="9">
        <f t="shared" si="314"/>
        <v>727</v>
      </c>
      <c r="Z381" s="9">
        <f t="shared" si="314"/>
        <v>0</v>
      </c>
    </row>
    <row r="382" spans="1:26" ht="33" hidden="1" x14ac:dyDescent="0.25">
      <c r="A382" s="25" t="s">
        <v>243</v>
      </c>
      <c r="B382" s="26">
        <v>909</v>
      </c>
      <c r="C382" s="26" t="s">
        <v>344</v>
      </c>
      <c r="D382" s="26" t="s">
        <v>118</v>
      </c>
      <c r="E382" s="26" t="s">
        <v>365</v>
      </c>
      <c r="F382" s="26" t="s">
        <v>31</v>
      </c>
      <c r="G382" s="9">
        <f t="shared" si="313"/>
        <v>727</v>
      </c>
      <c r="H382" s="9">
        <f t="shared" si="313"/>
        <v>0</v>
      </c>
      <c r="I382" s="9">
        <f t="shared" si="313"/>
        <v>0</v>
      </c>
      <c r="J382" s="9">
        <f t="shared" si="313"/>
        <v>0</v>
      </c>
      <c r="K382" s="9">
        <f t="shared" si="313"/>
        <v>0</v>
      </c>
      <c r="L382" s="9">
        <f t="shared" si="313"/>
        <v>0</v>
      </c>
      <c r="M382" s="9">
        <f t="shared" ref="M382" si="315">G382+K382</f>
        <v>727</v>
      </c>
      <c r="N382" s="9">
        <f t="shared" si="313"/>
        <v>0</v>
      </c>
      <c r="O382" s="9">
        <f t="shared" si="313"/>
        <v>0</v>
      </c>
      <c r="P382" s="9">
        <f t="shared" si="313"/>
        <v>0</v>
      </c>
      <c r="Q382" s="9">
        <f t="shared" si="313"/>
        <v>0</v>
      </c>
      <c r="R382" s="9">
        <f t="shared" si="313"/>
        <v>0</v>
      </c>
      <c r="S382" s="9">
        <f t="shared" ref="S382" si="316">M382+Q382</f>
        <v>727</v>
      </c>
      <c r="T382" s="9">
        <f t="shared" si="313"/>
        <v>0</v>
      </c>
      <c r="U382" s="9">
        <f t="shared" si="314"/>
        <v>0</v>
      </c>
      <c r="V382" s="9">
        <f t="shared" si="314"/>
        <v>0</v>
      </c>
      <c r="W382" s="9">
        <f t="shared" si="314"/>
        <v>0</v>
      </c>
      <c r="X382" s="9">
        <f t="shared" si="314"/>
        <v>0</v>
      </c>
      <c r="Y382" s="9">
        <f t="shared" ref="Y382" si="317">S382+W382</f>
        <v>727</v>
      </c>
      <c r="Z382" s="9">
        <f t="shared" si="314"/>
        <v>0</v>
      </c>
    </row>
    <row r="383" spans="1:26" ht="33" hidden="1" x14ac:dyDescent="0.25">
      <c r="A383" s="28" t="s">
        <v>37</v>
      </c>
      <c r="B383" s="26">
        <v>909</v>
      </c>
      <c r="C383" s="26" t="s">
        <v>344</v>
      </c>
      <c r="D383" s="26" t="s">
        <v>118</v>
      </c>
      <c r="E383" s="26" t="s">
        <v>365</v>
      </c>
      <c r="F383" s="26" t="s">
        <v>38</v>
      </c>
      <c r="G383" s="9">
        <f>353+374</f>
        <v>727</v>
      </c>
      <c r="H383" s="10"/>
      <c r="I383" s="86"/>
      <c r="J383" s="86"/>
      <c r="K383" s="86"/>
      <c r="L383" s="9"/>
      <c r="M383" s="9">
        <f>G383+I383+J383+K383+L383</f>
        <v>727</v>
      </c>
      <c r="N383" s="9">
        <f>H383+L383</f>
        <v>0</v>
      </c>
      <c r="O383" s="87"/>
      <c r="P383" s="87"/>
      <c r="Q383" s="87"/>
      <c r="R383" s="9"/>
      <c r="S383" s="9">
        <f>M383+O383+P383+Q383+R383</f>
        <v>727</v>
      </c>
      <c r="T383" s="9">
        <f>N383+R383</f>
        <v>0</v>
      </c>
      <c r="U383" s="87"/>
      <c r="V383" s="87"/>
      <c r="W383" s="87"/>
      <c r="X383" s="9"/>
      <c r="Y383" s="9">
        <f>S383+U383+V383+W383+X383</f>
        <v>727</v>
      </c>
      <c r="Z383" s="9">
        <f>T383+X383</f>
        <v>0</v>
      </c>
    </row>
    <row r="384" spans="1:26" ht="87" hidden="1" customHeight="1" x14ac:dyDescent="0.3">
      <c r="A384" s="25" t="s">
        <v>567</v>
      </c>
      <c r="B384" s="26">
        <v>909</v>
      </c>
      <c r="C384" s="26" t="s">
        <v>344</v>
      </c>
      <c r="D384" s="26" t="s">
        <v>118</v>
      </c>
      <c r="E384" s="47" t="s">
        <v>517</v>
      </c>
      <c r="F384" s="26"/>
      <c r="G384" s="9">
        <f>G385+G387</f>
        <v>50420</v>
      </c>
      <c r="H384" s="9">
        <f t="shared" ref="H384:N384" si="318">H385+H387</f>
        <v>0</v>
      </c>
      <c r="I384" s="9">
        <f t="shared" si="318"/>
        <v>0</v>
      </c>
      <c r="J384" s="9">
        <f t="shared" si="318"/>
        <v>0</v>
      </c>
      <c r="K384" s="9">
        <f t="shared" si="318"/>
        <v>0</v>
      </c>
      <c r="L384" s="9">
        <f t="shared" si="318"/>
        <v>0</v>
      </c>
      <c r="M384" s="9">
        <f t="shared" si="318"/>
        <v>50420</v>
      </c>
      <c r="N384" s="9">
        <f t="shared" si="318"/>
        <v>0</v>
      </c>
      <c r="O384" s="9">
        <f t="shared" ref="O384:T384" si="319">O385+O387</f>
        <v>0</v>
      </c>
      <c r="P384" s="9">
        <f t="shared" si="319"/>
        <v>0</v>
      </c>
      <c r="Q384" s="9">
        <f t="shared" si="319"/>
        <v>0</v>
      </c>
      <c r="R384" s="9">
        <f t="shared" si="319"/>
        <v>0</v>
      </c>
      <c r="S384" s="9">
        <f t="shared" si="319"/>
        <v>50420</v>
      </c>
      <c r="T384" s="9">
        <f t="shared" si="319"/>
        <v>0</v>
      </c>
      <c r="U384" s="9">
        <f t="shared" ref="U384:Z384" si="320">U385+U387</f>
        <v>-34306</v>
      </c>
      <c r="V384" s="9">
        <f t="shared" si="320"/>
        <v>0</v>
      </c>
      <c r="W384" s="9">
        <f t="shared" si="320"/>
        <v>0</v>
      </c>
      <c r="X384" s="9">
        <f t="shared" si="320"/>
        <v>319600</v>
      </c>
      <c r="Y384" s="9">
        <f t="shared" si="320"/>
        <v>335714</v>
      </c>
      <c r="Z384" s="9">
        <f t="shared" si="320"/>
        <v>319600</v>
      </c>
    </row>
    <row r="385" spans="1:26" ht="33" hidden="1" x14ac:dyDescent="0.25">
      <c r="A385" s="25" t="s">
        <v>243</v>
      </c>
      <c r="B385" s="26">
        <v>909</v>
      </c>
      <c r="C385" s="26" t="s">
        <v>344</v>
      </c>
      <c r="D385" s="26" t="s">
        <v>118</v>
      </c>
      <c r="E385" s="47" t="s">
        <v>517</v>
      </c>
      <c r="F385" s="26" t="s">
        <v>31</v>
      </c>
      <c r="G385" s="9">
        <f t="shared" ref="G385:Z385" si="321">G386</f>
        <v>48020</v>
      </c>
      <c r="H385" s="9">
        <f t="shared" si="321"/>
        <v>0</v>
      </c>
      <c r="I385" s="9">
        <f t="shared" si="321"/>
        <v>0</v>
      </c>
      <c r="J385" s="9">
        <f t="shared" si="321"/>
        <v>0</v>
      </c>
      <c r="K385" s="9">
        <f t="shared" si="321"/>
        <v>0</v>
      </c>
      <c r="L385" s="9">
        <f t="shared" si="321"/>
        <v>0</v>
      </c>
      <c r="M385" s="9">
        <f t="shared" si="321"/>
        <v>48020</v>
      </c>
      <c r="N385" s="9">
        <f t="shared" si="321"/>
        <v>0</v>
      </c>
      <c r="O385" s="9">
        <f t="shared" si="321"/>
        <v>0</v>
      </c>
      <c r="P385" s="9">
        <f t="shared" si="321"/>
        <v>0</v>
      </c>
      <c r="Q385" s="9">
        <f t="shared" si="321"/>
        <v>0</v>
      </c>
      <c r="R385" s="9">
        <f t="shared" si="321"/>
        <v>0</v>
      </c>
      <c r="S385" s="9">
        <f t="shared" si="321"/>
        <v>48020</v>
      </c>
      <c r="T385" s="9">
        <f t="shared" si="321"/>
        <v>0</v>
      </c>
      <c r="U385" s="9">
        <f t="shared" si="321"/>
        <v>-33600</v>
      </c>
      <c r="V385" s="9">
        <f t="shared" si="321"/>
        <v>0</v>
      </c>
      <c r="W385" s="9">
        <f t="shared" si="321"/>
        <v>0</v>
      </c>
      <c r="X385" s="9">
        <f t="shared" si="321"/>
        <v>286000</v>
      </c>
      <c r="Y385" s="9">
        <f t="shared" si="321"/>
        <v>300420</v>
      </c>
      <c r="Z385" s="9">
        <f t="shared" si="321"/>
        <v>286000</v>
      </c>
    </row>
    <row r="386" spans="1:26" ht="33" hidden="1" x14ac:dyDescent="0.25">
      <c r="A386" s="25" t="s">
        <v>37</v>
      </c>
      <c r="B386" s="26">
        <v>909</v>
      </c>
      <c r="C386" s="26" t="s">
        <v>344</v>
      </c>
      <c r="D386" s="26" t="s">
        <v>118</v>
      </c>
      <c r="E386" s="47" t="s">
        <v>517</v>
      </c>
      <c r="F386" s="26" t="s">
        <v>38</v>
      </c>
      <c r="G386" s="9">
        <f>40178+7842</f>
        <v>48020</v>
      </c>
      <c r="H386" s="9"/>
      <c r="I386" s="86"/>
      <c r="J386" s="86"/>
      <c r="K386" s="86"/>
      <c r="L386" s="86"/>
      <c r="M386" s="9">
        <f>G386+I386+J386+K386+L386</f>
        <v>48020</v>
      </c>
      <c r="N386" s="9">
        <f>H386+L386</f>
        <v>0</v>
      </c>
      <c r="O386" s="87"/>
      <c r="P386" s="87"/>
      <c r="Q386" s="87"/>
      <c r="R386" s="87"/>
      <c r="S386" s="9">
        <f>M386+O386+P386+Q386+R386</f>
        <v>48020</v>
      </c>
      <c r="T386" s="9">
        <f>N386+R386</f>
        <v>0</v>
      </c>
      <c r="U386" s="9">
        <v>-33600</v>
      </c>
      <c r="V386" s="9"/>
      <c r="W386" s="9"/>
      <c r="X386" s="9">
        <v>286000</v>
      </c>
      <c r="Y386" s="9">
        <f>S386+U386+V386+W386+X386</f>
        <v>300420</v>
      </c>
      <c r="Z386" s="9">
        <f>T386+X386</f>
        <v>286000</v>
      </c>
    </row>
    <row r="387" spans="1:26" ht="33" hidden="1" x14ac:dyDescent="0.25">
      <c r="A387" s="28" t="s">
        <v>180</v>
      </c>
      <c r="B387" s="26">
        <v>909</v>
      </c>
      <c r="C387" s="26" t="s">
        <v>344</v>
      </c>
      <c r="D387" s="26" t="s">
        <v>118</v>
      </c>
      <c r="E387" s="47" t="s">
        <v>517</v>
      </c>
      <c r="F387" s="26" t="s">
        <v>181</v>
      </c>
      <c r="G387" s="9">
        <f>G388</f>
        <v>2400</v>
      </c>
      <c r="H387" s="9">
        <f t="shared" ref="H387:Z387" si="322">H388</f>
        <v>0</v>
      </c>
      <c r="I387" s="9">
        <f t="shared" si="322"/>
        <v>0</v>
      </c>
      <c r="J387" s="9">
        <f t="shared" si="322"/>
        <v>0</v>
      </c>
      <c r="K387" s="9">
        <f t="shared" si="322"/>
        <v>0</v>
      </c>
      <c r="L387" s="9">
        <f t="shared" si="322"/>
        <v>0</v>
      </c>
      <c r="M387" s="9">
        <f t="shared" si="322"/>
        <v>2400</v>
      </c>
      <c r="N387" s="9">
        <f t="shared" si="322"/>
        <v>0</v>
      </c>
      <c r="O387" s="9">
        <f t="shared" si="322"/>
        <v>0</v>
      </c>
      <c r="P387" s="9">
        <f t="shared" si="322"/>
        <v>0</v>
      </c>
      <c r="Q387" s="9">
        <f t="shared" si="322"/>
        <v>0</v>
      </c>
      <c r="R387" s="9">
        <f t="shared" si="322"/>
        <v>0</v>
      </c>
      <c r="S387" s="9">
        <f t="shared" si="322"/>
        <v>2400</v>
      </c>
      <c r="T387" s="9">
        <f t="shared" si="322"/>
        <v>0</v>
      </c>
      <c r="U387" s="9">
        <f t="shared" si="322"/>
        <v>-706</v>
      </c>
      <c r="V387" s="9">
        <f t="shared" si="322"/>
        <v>0</v>
      </c>
      <c r="W387" s="9">
        <f t="shared" si="322"/>
        <v>0</v>
      </c>
      <c r="X387" s="9">
        <f t="shared" si="322"/>
        <v>33600</v>
      </c>
      <c r="Y387" s="9">
        <f t="shared" si="322"/>
        <v>35294</v>
      </c>
      <c r="Z387" s="9">
        <f t="shared" si="322"/>
        <v>33600</v>
      </c>
    </row>
    <row r="388" spans="1:26" ht="27" hidden="1" customHeight="1" x14ac:dyDescent="0.25">
      <c r="A388" s="28" t="s">
        <v>168</v>
      </c>
      <c r="B388" s="26">
        <v>909</v>
      </c>
      <c r="C388" s="26" t="s">
        <v>344</v>
      </c>
      <c r="D388" s="26" t="s">
        <v>118</v>
      </c>
      <c r="E388" s="47" t="s">
        <v>517</v>
      </c>
      <c r="F388" s="26" t="s">
        <v>182</v>
      </c>
      <c r="G388" s="9">
        <f>10315-7915</f>
        <v>2400</v>
      </c>
      <c r="H388" s="9"/>
      <c r="I388" s="86"/>
      <c r="J388" s="86"/>
      <c r="K388" s="86"/>
      <c r="L388" s="86"/>
      <c r="M388" s="9">
        <f>G388+I388+J388+K388+L388</f>
        <v>2400</v>
      </c>
      <c r="N388" s="9">
        <f>H388+L388</f>
        <v>0</v>
      </c>
      <c r="O388" s="87"/>
      <c r="P388" s="87"/>
      <c r="Q388" s="87"/>
      <c r="R388" s="87"/>
      <c r="S388" s="9">
        <f>M388+O388+P388+Q388+R388</f>
        <v>2400</v>
      </c>
      <c r="T388" s="9">
        <f>N388+R388</f>
        <v>0</v>
      </c>
      <c r="U388" s="9">
        <v>-706</v>
      </c>
      <c r="V388" s="9"/>
      <c r="W388" s="9"/>
      <c r="X388" s="9">
        <v>33600</v>
      </c>
      <c r="Y388" s="9">
        <f>S388+U388+V388+W388+X388</f>
        <v>35294</v>
      </c>
      <c r="Z388" s="9">
        <f>T388+X388</f>
        <v>33600</v>
      </c>
    </row>
    <row r="389" spans="1:26" ht="54.75" hidden="1" customHeight="1" x14ac:dyDescent="0.3">
      <c r="A389" s="28" t="s">
        <v>770</v>
      </c>
      <c r="B389" s="26">
        <v>909</v>
      </c>
      <c r="C389" s="26" t="s">
        <v>344</v>
      </c>
      <c r="D389" s="26" t="s">
        <v>118</v>
      </c>
      <c r="E389" s="47" t="s">
        <v>771</v>
      </c>
      <c r="F389" s="26"/>
      <c r="G389" s="9"/>
      <c r="H389" s="9"/>
      <c r="I389" s="86"/>
      <c r="J389" s="86"/>
      <c r="K389" s="86"/>
      <c r="L389" s="86"/>
      <c r="M389" s="9"/>
      <c r="N389" s="9"/>
      <c r="O389" s="87"/>
      <c r="P389" s="87"/>
      <c r="Q389" s="87"/>
      <c r="R389" s="87"/>
      <c r="S389" s="9"/>
      <c r="T389" s="9"/>
      <c r="U389" s="9">
        <f>U390+U392</f>
        <v>34306</v>
      </c>
      <c r="V389" s="9">
        <f t="shared" ref="V389:Z389" si="323">V390+V392</f>
        <v>0</v>
      </c>
      <c r="W389" s="9">
        <f t="shared" si="323"/>
        <v>0</v>
      </c>
      <c r="X389" s="9">
        <f t="shared" si="323"/>
        <v>680400</v>
      </c>
      <c r="Y389" s="9">
        <f t="shared" si="323"/>
        <v>714706</v>
      </c>
      <c r="Z389" s="9">
        <f t="shared" si="323"/>
        <v>680400</v>
      </c>
    </row>
    <row r="390" spans="1:26" ht="33" hidden="1" x14ac:dyDescent="0.25">
      <c r="A390" s="25" t="s">
        <v>243</v>
      </c>
      <c r="B390" s="26">
        <v>909</v>
      </c>
      <c r="C390" s="26" t="s">
        <v>344</v>
      </c>
      <c r="D390" s="26" t="s">
        <v>118</v>
      </c>
      <c r="E390" s="47" t="s">
        <v>771</v>
      </c>
      <c r="F390" s="26" t="s">
        <v>31</v>
      </c>
      <c r="G390" s="9"/>
      <c r="H390" s="9"/>
      <c r="I390" s="86"/>
      <c r="J390" s="86"/>
      <c r="K390" s="86"/>
      <c r="L390" s="86"/>
      <c r="M390" s="9"/>
      <c r="N390" s="9"/>
      <c r="O390" s="87"/>
      <c r="P390" s="87"/>
      <c r="Q390" s="87"/>
      <c r="R390" s="87"/>
      <c r="S390" s="9"/>
      <c r="T390" s="9"/>
      <c r="U390" s="9">
        <f>U391</f>
        <v>33600</v>
      </c>
      <c r="V390" s="9">
        <f t="shared" ref="V390:Z390" si="324">V391</f>
        <v>0</v>
      </c>
      <c r="W390" s="9">
        <f t="shared" si="324"/>
        <v>0</v>
      </c>
      <c r="X390" s="9">
        <f t="shared" si="324"/>
        <v>666400</v>
      </c>
      <c r="Y390" s="9">
        <f t="shared" si="324"/>
        <v>700000</v>
      </c>
      <c r="Z390" s="9">
        <f t="shared" si="324"/>
        <v>666400</v>
      </c>
    </row>
    <row r="391" spans="1:26" ht="33" hidden="1" x14ac:dyDescent="0.25">
      <c r="A391" s="25" t="s">
        <v>37</v>
      </c>
      <c r="B391" s="26">
        <v>909</v>
      </c>
      <c r="C391" s="26" t="s">
        <v>344</v>
      </c>
      <c r="D391" s="26" t="s">
        <v>118</v>
      </c>
      <c r="E391" s="47" t="s">
        <v>771</v>
      </c>
      <c r="F391" s="26" t="s">
        <v>38</v>
      </c>
      <c r="G391" s="9"/>
      <c r="H391" s="9"/>
      <c r="I391" s="86"/>
      <c r="J391" s="86"/>
      <c r="K391" s="86"/>
      <c r="L391" s="86"/>
      <c r="M391" s="9"/>
      <c r="N391" s="9"/>
      <c r="O391" s="87"/>
      <c r="P391" s="87"/>
      <c r="Q391" s="87"/>
      <c r="R391" s="87"/>
      <c r="S391" s="9"/>
      <c r="T391" s="9"/>
      <c r="U391" s="9">
        <v>33600</v>
      </c>
      <c r="V391" s="9"/>
      <c r="W391" s="9"/>
      <c r="X391" s="9">
        <v>666400</v>
      </c>
      <c r="Y391" s="9">
        <f>S391+U391+V391+W391+X391</f>
        <v>700000</v>
      </c>
      <c r="Z391" s="9">
        <f>T391+X391</f>
        <v>666400</v>
      </c>
    </row>
    <row r="392" spans="1:26" ht="33" hidden="1" x14ac:dyDescent="0.25">
      <c r="A392" s="28" t="s">
        <v>180</v>
      </c>
      <c r="B392" s="26">
        <v>909</v>
      </c>
      <c r="C392" s="26" t="s">
        <v>344</v>
      </c>
      <c r="D392" s="26" t="s">
        <v>118</v>
      </c>
      <c r="E392" s="47" t="s">
        <v>771</v>
      </c>
      <c r="F392" s="26" t="s">
        <v>181</v>
      </c>
      <c r="G392" s="9"/>
      <c r="H392" s="9"/>
      <c r="I392" s="86"/>
      <c r="J392" s="86"/>
      <c r="K392" s="86"/>
      <c r="L392" s="86"/>
      <c r="M392" s="9"/>
      <c r="N392" s="9"/>
      <c r="O392" s="87"/>
      <c r="P392" s="87"/>
      <c r="Q392" s="87"/>
      <c r="R392" s="87"/>
      <c r="S392" s="9"/>
      <c r="T392" s="9"/>
      <c r="U392" s="9">
        <f>U393</f>
        <v>706</v>
      </c>
      <c r="V392" s="9">
        <f t="shared" ref="V392:Z392" si="325">V393</f>
        <v>0</v>
      </c>
      <c r="W392" s="9">
        <f t="shared" si="325"/>
        <v>0</v>
      </c>
      <c r="X392" s="9">
        <f t="shared" si="325"/>
        <v>14000</v>
      </c>
      <c r="Y392" s="9">
        <f t="shared" si="325"/>
        <v>14706</v>
      </c>
      <c r="Z392" s="9">
        <f t="shared" si="325"/>
        <v>14000</v>
      </c>
    </row>
    <row r="393" spans="1:26" ht="27" hidden="1" customHeight="1" x14ac:dyDescent="0.25">
      <c r="A393" s="28" t="s">
        <v>168</v>
      </c>
      <c r="B393" s="26">
        <v>909</v>
      </c>
      <c r="C393" s="26" t="s">
        <v>344</v>
      </c>
      <c r="D393" s="26" t="s">
        <v>118</v>
      </c>
      <c r="E393" s="47" t="s">
        <v>771</v>
      </c>
      <c r="F393" s="26" t="s">
        <v>182</v>
      </c>
      <c r="G393" s="9"/>
      <c r="H393" s="9"/>
      <c r="I393" s="86"/>
      <c r="J393" s="86"/>
      <c r="K393" s="86"/>
      <c r="L393" s="86"/>
      <c r="M393" s="9"/>
      <c r="N393" s="9"/>
      <c r="O393" s="87"/>
      <c r="P393" s="87"/>
      <c r="Q393" s="87"/>
      <c r="R393" s="87"/>
      <c r="S393" s="9"/>
      <c r="T393" s="9"/>
      <c r="U393" s="9">
        <v>706</v>
      </c>
      <c r="V393" s="9"/>
      <c r="W393" s="9"/>
      <c r="X393" s="9">
        <v>14000</v>
      </c>
      <c r="Y393" s="9">
        <f>S393+U393+V393+W393+X393</f>
        <v>14706</v>
      </c>
      <c r="Z393" s="9">
        <f>T393+X393</f>
        <v>14000</v>
      </c>
    </row>
    <row r="394" spans="1:26" ht="49.5" hidden="1" x14ac:dyDescent="0.25">
      <c r="A394" s="25" t="s">
        <v>679</v>
      </c>
      <c r="B394" s="26">
        <f>B382</f>
        <v>909</v>
      </c>
      <c r="C394" s="26" t="s">
        <v>344</v>
      </c>
      <c r="D394" s="26" t="s">
        <v>118</v>
      </c>
      <c r="E394" s="47" t="s">
        <v>680</v>
      </c>
      <c r="F394" s="26"/>
      <c r="G394" s="9">
        <f t="shared" ref="G394:H397" si="326">G395</f>
        <v>0</v>
      </c>
      <c r="H394" s="9">
        <f t="shared" si="326"/>
        <v>0</v>
      </c>
      <c r="I394" s="86"/>
      <c r="J394" s="86"/>
      <c r="K394" s="86"/>
      <c r="L394" s="86"/>
      <c r="M394" s="86"/>
      <c r="N394" s="86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</row>
    <row r="395" spans="1:26" ht="20.100000000000001" hidden="1" customHeight="1" x14ac:dyDescent="0.25">
      <c r="A395" s="28" t="s">
        <v>15</v>
      </c>
      <c r="B395" s="26">
        <f>B383</f>
        <v>909</v>
      </c>
      <c r="C395" s="26" t="s">
        <v>344</v>
      </c>
      <c r="D395" s="26" t="s">
        <v>118</v>
      </c>
      <c r="E395" s="26" t="s">
        <v>681</v>
      </c>
      <c r="F395" s="26"/>
      <c r="G395" s="9">
        <f t="shared" si="326"/>
        <v>0</v>
      </c>
      <c r="H395" s="9">
        <f t="shared" si="326"/>
        <v>0</v>
      </c>
      <c r="I395" s="86"/>
      <c r="J395" s="86"/>
      <c r="K395" s="86"/>
      <c r="L395" s="86"/>
      <c r="M395" s="86"/>
      <c r="N395" s="86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</row>
    <row r="396" spans="1:26" ht="20.100000000000001" hidden="1" customHeight="1" x14ac:dyDescent="0.25">
      <c r="A396" s="28" t="s">
        <v>322</v>
      </c>
      <c r="B396" s="26">
        <f>B394</f>
        <v>909</v>
      </c>
      <c r="C396" s="26" t="s">
        <v>344</v>
      </c>
      <c r="D396" s="26" t="s">
        <v>118</v>
      </c>
      <c r="E396" s="26" t="s">
        <v>682</v>
      </c>
      <c r="F396" s="26"/>
      <c r="G396" s="9">
        <f t="shared" si="326"/>
        <v>0</v>
      </c>
      <c r="H396" s="9">
        <f t="shared" si="326"/>
        <v>0</v>
      </c>
      <c r="I396" s="86"/>
      <c r="J396" s="86"/>
      <c r="K396" s="86"/>
      <c r="L396" s="86"/>
      <c r="M396" s="86"/>
      <c r="N396" s="86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</row>
    <row r="397" spans="1:26" ht="33" hidden="1" x14ac:dyDescent="0.25">
      <c r="A397" s="25" t="s">
        <v>683</v>
      </c>
      <c r="B397" s="26">
        <f>B395</f>
        <v>909</v>
      </c>
      <c r="C397" s="26" t="s">
        <v>344</v>
      </c>
      <c r="D397" s="26" t="s">
        <v>118</v>
      </c>
      <c r="E397" s="47" t="s">
        <v>682</v>
      </c>
      <c r="F397" s="26" t="s">
        <v>31</v>
      </c>
      <c r="G397" s="9">
        <f t="shared" si="326"/>
        <v>0</v>
      </c>
      <c r="H397" s="9">
        <f t="shared" si="326"/>
        <v>0</v>
      </c>
      <c r="I397" s="86"/>
      <c r="J397" s="86"/>
      <c r="K397" s="86"/>
      <c r="L397" s="86"/>
      <c r="M397" s="86"/>
      <c r="N397" s="86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</row>
    <row r="398" spans="1:26" ht="33" hidden="1" x14ac:dyDescent="0.25">
      <c r="A398" s="25" t="s">
        <v>37</v>
      </c>
      <c r="B398" s="26">
        <f>B396</f>
        <v>909</v>
      </c>
      <c r="C398" s="26" t="s">
        <v>344</v>
      </c>
      <c r="D398" s="26" t="s">
        <v>118</v>
      </c>
      <c r="E398" s="47" t="s">
        <v>682</v>
      </c>
      <c r="F398" s="26" t="s">
        <v>38</v>
      </c>
      <c r="G398" s="9"/>
      <c r="H398" s="9"/>
      <c r="I398" s="86"/>
      <c r="J398" s="86"/>
      <c r="K398" s="86"/>
      <c r="L398" s="86"/>
      <c r="M398" s="86"/>
      <c r="N398" s="86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</row>
    <row r="399" spans="1:26" ht="33" hidden="1" x14ac:dyDescent="0.25">
      <c r="A399" s="28" t="s">
        <v>569</v>
      </c>
      <c r="B399" s="26">
        <v>909</v>
      </c>
      <c r="C399" s="26" t="s">
        <v>344</v>
      </c>
      <c r="D399" s="26" t="s">
        <v>118</v>
      </c>
      <c r="E399" s="26" t="s">
        <v>366</v>
      </c>
      <c r="F399" s="26"/>
      <c r="G399" s="11">
        <f t="shared" ref="G399" si="327">G400+G404</f>
        <v>104770</v>
      </c>
      <c r="H399" s="11">
        <f t="shared" ref="H399:N399" si="328">H400+H404</f>
        <v>0</v>
      </c>
      <c r="I399" s="11">
        <f t="shared" si="328"/>
        <v>0</v>
      </c>
      <c r="J399" s="11">
        <f t="shared" si="328"/>
        <v>0</v>
      </c>
      <c r="K399" s="11">
        <f t="shared" si="328"/>
        <v>0</v>
      </c>
      <c r="L399" s="11">
        <f t="shared" si="328"/>
        <v>0</v>
      </c>
      <c r="M399" s="11">
        <f t="shared" si="328"/>
        <v>104770</v>
      </c>
      <c r="N399" s="11">
        <f t="shared" si="328"/>
        <v>0</v>
      </c>
      <c r="O399" s="11">
        <f t="shared" ref="O399:T399" si="329">O400+O404</f>
        <v>0</v>
      </c>
      <c r="P399" s="11">
        <f t="shared" si="329"/>
        <v>0</v>
      </c>
      <c r="Q399" s="11">
        <f t="shared" si="329"/>
        <v>0</v>
      </c>
      <c r="R399" s="11">
        <f t="shared" si="329"/>
        <v>0</v>
      </c>
      <c r="S399" s="11">
        <f t="shared" si="329"/>
        <v>104770</v>
      </c>
      <c r="T399" s="11">
        <f t="shared" si="329"/>
        <v>0</v>
      </c>
      <c r="U399" s="11">
        <f t="shared" ref="U399:Z399" si="330">U400+U404</f>
        <v>0</v>
      </c>
      <c r="V399" s="11">
        <f t="shared" si="330"/>
        <v>0</v>
      </c>
      <c r="W399" s="11">
        <f t="shared" si="330"/>
        <v>0</v>
      </c>
      <c r="X399" s="11">
        <f t="shared" si="330"/>
        <v>0</v>
      </c>
      <c r="Y399" s="11">
        <f t="shared" si="330"/>
        <v>104770</v>
      </c>
      <c r="Z399" s="11">
        <f t="shared" si="330"/>
        <v>0</v>
      </c>
    </row>
    <row r="400" spans="1:26" ht="20.100000000000001" hidden="1" customHeight="1" x14ac:dyDescent="0.25">
      <c r="A400" s="28" t="s">
        <v>15</v>
      </c>
      <c r="B400" s="26" t="s">
        <v>445</v>
      </c>
      <c r="C400" s="26" t="s">
        <v>344</v>
      </c>
      <c r="D400" s="26" t="s">
        <v>118</v>
      </c>
      <c r="E400" s="26" t="s">
        <v>367</v>
      </c>
      <c r="F400" s="26"/>
      <c r="G400" s="9">
        <f t="shared" ref="G400:V402" si="331">G401</f>
        <v>21947</v>
      </c>
      <c r="H400" s="9">
        <f t="shared" si="331"/>
        <v>0</v>
      </c>
      <c r="I400" s="9">
        <f t="shared" si="331"/>
        <v>0</v>
      </c>
      <c r="J400" s="9">
        <f t="shared" si="331"/>
        <v>0</v>
      </c>
      <c r="K400" s="9">
        <f t="shared" si="331"/>
        <v>0</v>
      </c>
      <c r="L400" s="9">
        <f t="shared" si="331"/>
        <v>0</v>
      </c>
      <c r="M400" s="9">
        <f t="shared" si="331"/>
        <v>21947</v>
      </c>
      <c r="N400" s="9">
        <f t="shared" si="331"/>
        <v>0</v>
      </c>
      <c r="O400" s="9">
        <f t="shared" si="331"/>
        <v>0</v>
      </c>
      <c r="P400" s="9">
        <f t="shared" si="331"/>
        <v>0</v>
      </c>
      <c r="Q400" s="9">
        <f t="shared" si="331"/>
        <v>0</v>
      </c>
      <c r="R400" s="9">
        <f t="shared" si="331"/>
        <v>0</v>
      </c>
      <c r="S400" s="9">
        <f t="shared" si="331"/>
        <v>21947</v>
      </c>
      <c r="T400" s="9">
        <f t="shared" si="331"/>
        <v>0</v>
      </c>
      <c r="U400" s="9">
        <f t="shared" si="331"/>
        <v>0</v>
      </c>
      <c r="V400" s="9">
        <f t="shared" si="331"/>
        <v>0</v>
      </c>
      <c r="W400" s="9">
        <f t="shared" ref="U400:Z402" si="332">W401</f>
        <v>0</v>
      </c>
      <c r="X400" s="9">
        <f t="shared" si="332"/>
        <v>0</v>
      </c>
      <c r="Y400" s="9">
        <f t="shared" si="332"/>
        <v>21947</v>
      </c>
      <c r="Z400" s="9">
        <f t="shared" si="332"/>
        <v>0</v>
      </c>
    </row>
    <row r="401" spans="1:26" ht="20.100000000000001" hidden="1" customHeight="1" x14ac:dyDescent="0.25">
      <c r="A401" s="28" t="s">
        <v>322</v>
      </c>
      <c r="B401" s="26">
        <f t="shared" ref="B401:B410" si="333">B399</f>
        <v>909</v>
      </c>
      <c r="C401" s="26" t="s">
        <v>344</v>
      </c>
      <c r="D401" s="26" t="s">
        <v>118</v>
      </c>
      <c r="E401" s="26" t="s">
        <v>368</v>
      </c>
      <c r="F401" s="26"/>
      <c r="G401" s="9">
        <f t="shared" si="331"/>
        <v>21947</v>
      </c>
      <c r="H401" s="9">
        <f t="shared" si="331"/>
        <v>0</v>
      </c>
      <c r="I401" s="9">
        <f t="shared" si="331"/>
        <v>0</v>
      </c>
      <c r="J401" s="9">
        <f t="shared" si="331"/>
        <v>0</v>
      </c>
      <c r="K401" s="9">
        <f t="shared" si="331"/>
        <v>0</v>
      </c>
      <c r="L401" s="9">
        <f t="shared" si="331"/>
        <v>0</v>
      </c>
      <c r="M401" s="9">
        <f t="shared" si="331"/>
        <v>21947</v>
      </c>
      <c r="N401" s="9">
        <f t="shared" si="331"/>
        <v>0</v>
      </c>
      <c r="O401" s="9">
        <f t="shared" si="331"/>
        <v>0</v>
      </c>
      <c r="P401" s="9">
        <f t="shared" si="331"/>
        <v>0</v>
      </c>
      <c r="Q401" s="9">
        <f t="shared" si="331"/>
        <v>0</v>
      </c>
      <c r="R401" s="9">
        <f t="shared" si="331"/>
        <v>0</v>
      </c>
      <c r="S401" s="9">
        <f t="shared" si="331"/>
        <v>21947</v>
      </c>
      <c r="T401" s="9">
        <f t="shared" si="331"/>
        <v>0</v>
      </c>
      <c r="U401" s="9">
        <f t="shared" si="332"/>
        <v>0</v>
      </c>
      <c r="V401" s="9">
        <f t="shared" si="332"/>
        <v>0</v>
      </c>
      <c r="W401" s="9">
        <f t="shared" si="332"/>
        <v>0</v>
      </c>
      <c r="X401" s="9">
        <f t="shared" si="332"/>
        <v>0</v>
      </c>
      <c r="Y401" s="9">
        <f t="shared" si="332"/>
        <v>21947</v>
      </c>
      <c r="Z401" s="9">
        <f t="shared" si="332"/>
        <v>0</v>
      </c>
    </row>
    <row r="402" spans="1:26" ht="33" hidden="1" x14ac:dyDescent="0.25">
      <c r="A402" s="25" t="s">
        <v>243</v>
      </c>
      <c r="B402" s="26" t="str">
        <f t="shared" si="333"/>
        <v>909</v>
      </c>
      <c r="C402" s="26" t="s">
        <v>344</v>
      </c>
      <c r="D402" s="26" t="s">
        <v>118</v>
      </c>
      <c r="E402" s="26" t="s">
        <v>368</v>
      </c>
      <c r="F402" s="26" t="s">
        <v>31</v>
      </c>
      <c r="G402" s="9">
        <f t="shared" si="331"/>
        <v>21947</v>
      </c>
      <c r="H402" s="9">
        <f t="shared" si="331"/>
        <v>0</v>
      </c>
      <c r="I402" s="9">
        <f t="shared" si="331"/>
        <v>0</v>
      </c>
      <c r="J402" s="9">
        <f t="shared" si="331"/>
        <v>0</v>
      </c>
      <c r="K402" s="9">
        <f t="shared" si="331"/>
        <v>0</v>
      </c>
      <c r="L402" s="9">
        <f t="shared" si="331"/>
        <v>0</v>
      </c>
      <c r="M402" s="9">
        <f t="shared" si="331"/>
        <v>21947</v>
      </c>
      <c r="N402" s="9">
        <f t="shared" si="331"/>
        <v>0</v>
      </c>
      <c r="O402" s="9">
        <f t="shared" si="331"/>
        <v>0</v>
      </c>
      <c r="P402" s="9">
        <f t="shared" si="331"/>
        <v>0</v>
      </c>
      <c r="Q402" s="9">
        <f t="shared" si="331"/>
        <v>0</v>
      </c>
      <c r="R402" s="9">
        <f t="shared" si="331"/>
        <v>0</v>
      </c>
      <c r="S402" s="9">
        <f t="shared" si="331"/>
        <v>21947</v>
      </c>
      <c r="T402" s="9">
        <f t="shared" si="331"/>
        <v>0</v>
      </c>
      <c r="U402" s="9">
        <f t="shared" si="332"/>
        <v>0</v>
      </c>
      <c r="V402" s="9">
        <f t="shared" si="332"/>
        <v>0</v>
      </c>
      <c r="W402" s="9">
        <f t="shared" si="332"/>
        <v>0</v>
      </c>
      <c r="X402" s="9">
        <f t="shared" si="332"/>
        <v>0</v>
      </c>
      <c r="Y402" s="9">
        <f t="shared" si="332"/>
        <v>21947</v>
      </c>
      <c r="Z402" s="9">
        <f t="shared" si="332"/>
        <v>0</v>
      </c>
    </row>
    <row r="403" spans="1:26" ht="33" hidden="1" x14ac:dyDescent="0.25">
      <c r="A403" s="28" t="s">
        <v>37</v>
      </c>
      <c r="B403" s="26">
        <f t="shared" si="333"/>
        <v>909</v>
      </c>
      <c r="C403" s="26" t="s">
        <v>344</v>
      </c>
      <c r="D403" s="26" t="s">
        <v>118</v>
      </c>
      <c r="E403" s="26" t="s">
        <v>368</v>
      </c>
      <c r="F403" s="26" t="s">
        <v>38</v>
      </c>
      <c r="G403" s="9">
        <f>21169+500+278</f>
        <v>21947</v>
      </c>
      <c r="H403" s="10"/>
      <c r="I403" s="86"/>
      <c r="J403" s="86"/>
      <c r="K403" s="86"/>
      <c r="L403" s="86"/>
      <c r="M403" s="9">
        <f>G403+I403+J403+K403+L403</f>
        <v>21947</v>
      </c>
      <c r="N403" s="9">
        <f>H403+L403</f>
        <v>0</v>
      </c>
      <c r="O403" s="87"/>
      <c r="P403" s="87"/>
      <c r="Q403" s="87"/>
      <c r="R403" s="87"/>
      <c r="S403" s="9">
        <f>M403+O403+P403+Q403+R403</f>
        <v>21947</v>
      </c>
      <c r="T403" s="9">
        <f>N403+R403</f>
        <v>0</v>
      </c>
      <c r="U403" s="87"/>
      <c r="V403" s="87"/>
      <c r="W403" s="87"/>
      <c r="X403" s="87"/>
      <c r="Y403" s="9">
        <f>S403+U403+V403+W403+X403</f>
        <v>21947</v>
      </c>
      <c r="Z403" s="9">
        <f>T403+X403</f>
        <v>0</v>
      </c>
    </row>
    <row r="404" spans="1:26" ht="20.100000000000001" hidden="1" customHeight="1" x14ac:dyDescent="0.25">
      <c r="A404" s="28" t="s">
        <v>121</v>
      </c>
      <c r="B404" s="26" t="str">
        <f t="shared" si="333"/>
        <v>909</v>
      </c>
      <c r="C404" s="26" t="s">
        <v>344</v>
      </c>
      <c r="D404" s="26" t="s">
        <v>118</v>
      </c>
      <c r="E404" s="26" t="s">
        <v>369</v>
      </c>
      <c r="F404" s="26"/>
      <c r="G404" s="9">
        <f t="shared" ref="G404:Z404" si="334">G405</f>
        <v>82823</v>
      </c>
      <c r="H404" s="9">
        <f t="shared" si="334"/>
        <v>0</v>
      </c>
      <c r="I404" s="9">
        <f t="shared" si="334"/>
        <v>0</v>
      </c>
      <c r="J404" s="9">
        <f t="shared" si="334"/>
        <v>0</v>
      </c>
      <c r="K404" s="9">
        <f t="shared" si="334"/>
        <v>0</v>
      </c>
      <c r="L404" s="9">
        <f t="shared" si="334"/>
        <v>0</v>
      </c>
      <c r="M404" s="9">
        <f t="shared" si="334"/>
        <v>82823</v>
      </c>
      <c r="N404" s="9">
        <f t="shared" si="334"/>
        <v>0</v>
      </c>
      <c r="O404" s="9">
        <f t="shared" si="334"/>
        <v>0</v>
      </c>
      <c r="P404" s="9">
        <f t="shared" si="334"/>
        <v>0</v>
      </c>
      <c r="Q404" s="9">
        <f t="shared" si="334"/>
        <v>0</v>
      </c>
      <c r="R404" s="9">
        <f t="shared" si="334"/>
        <v>0</v>
      </c>
      <c r="S404" s="9">
        <f t="shared" si="334"/>
        <v>82823</v>
      </c>
      <c r="T404" s="9">
        <f t="shared" si="334"/>
        <v>0</v>
      </c>
      <c r="U404" s="9">
        <f t="shared" si="334"/>
        <v>0</v>
      </c>
      <c r="V404" s="9">
        <f t="shared" si="334"/>
        <v>0</v>
      </c>
      <c r="W404" s="9">
        <f t="shared" si="334"/>
        <v>0</v>
      </c>
      <c r="X404" s="9">
        <f t="shared" si="334"/>
        <v>0</v>
      </c>
      <c r="Y404" s="9">
        <f t="shared" si="334"/>
        <v>82823</v>
      </c>
      <c r="Z404" s="9">
        <f t="shared" si="334"/>
        <v>0</v>
      </c>
    </row>
    <row r="405" spans="1:26" ht="33" hidden="1" x14ac:dyDescent="0.25">
      <c r="A405" s="28" t="s">
        <v>345</v>
      </c>
      <c r="B405" s="26">
        <f t="shared" si="333"/>
        <v>909</v>
      </c>
      <c r="C405" s="26" t="s">
        <v>344</v>
      </c>
      <c r="D405" s="26" t="s">
        <v>118</v>
      </c>
      <c r="E405" s="26" t="s">
        <v>370</v>
      </c>
      <c r="F405" s="26"/>
      <c r="G405" s="11">
        <f t="shared" ref="G405" si="335">G406+G408+G410</f>
        <v>82823</v>
      </c>
      <c r="H405" s="11">
        <f t="shared" ref="H405:N405" si="336">H406+H408+H410</f>
        <v>0</v>
      </c>
      <c r="I405" s="11">
        <f t="shared" si="336"/>
        <v>0</v>
      </c>
      <c r="J405" s="11">
        <f t="shared" si="336"/>
        <v>0</v>
      </c>
      <c r="K405" s="11">
        <f t="shared" si="336"/>
        <v>0</v>
      </c>
      <c r="L405" s="11">
        <f t="shared" si="336"/>
        <v>0</v>
      </c>
      <c r="M405" s="11">
        <f t="shared" si="336"/>
        <v>82823</v>
      </c>
      <c r="N405" s="11">
        <f t="shared" si="336"/>
        <v>0</v>
      </c>
      <c r="O405" s="11">
        <f t="shared" ref="O405:T405" si="337">O406+O408+O410</f>
        <v>0</v>
      </c>
      <c r="P405" s="11">
        <f t="shared" si="337"/>
        <v>0</v>
      </c>
      <c r="Q405" s="11">
        <f t="shared" si="337"/>
        <v>0</v>
      </c>
      <c r="R405" s="11">
        <f t="shared" si="337"/>
        <v>0</v>
      </c>
      <c r="S405" s="11">
        <f t="shared" si="337"/>
        <v>82823</v>
      </c>
      <c r="T405" s="11">
        <f t="shared" si="337"/>
        <v>0</v>
      </c>
      <c r="U405" s="11">
        <f t="shared" ref="U405:Z405" si="338">U406+U408+U410</f>
        <v>0</v>
      </c>
      <c r="V405" s="11">
        <f t="shared" si="338"/>
        <v>0</v>
      </c>
      <c r="W405" s="11">
        <f t="shared" si="338"/>
        <v>0</v>
      </c>
      <c r="X405" s="11">
        <f t="shared" si="338"/>
        <v>0</v>
      </c>
      <c r="Y405" s="11">
        <f t="shared" si="338"/>
        <v>82823</v>
      </c>
      <c r="Z405" s="11">
        <f t="shared" si="338"/>
        <v>0</v>
      </c>
    </row>
    <row r="406" spans="1:26" ht="66" hidden="1" x14ac:dyDescent="0.25">
      <c r="A406" s="25" t="s">
        <v>448</v>
      </c>
      <c r="B406" s="26" t="str">
        <f t="shared" si="333"/>
        <v>909</v>
      </c>
      <c r="C406" s="26" t="s">
        <v>344</v>
      </c>
      <c r="D406" s="26" t="s">
        <v>118</v>
      </c>
      <c r="E406" s="26" t="s">
        <v>370</v>
      </c>
      <c r="F406" s="26" t="s">
        <v>85</v>
      </c>
      <c r="G406" s="11">
        <f t="shared" ref="G406:Z406" si="339">SUM(G407:G407)</f>
        <v>14173</v>
      </c>
      <c r="H406" s="11">
        <f t="shared" si="339"/>
        <v>0</v>
      </c>
      <c r="I406" s="11">
        <f t="shared" si="339"/>
        <v>0</v>
      </c>
      <c r="J406" s="11">
        <f t="shared" si="339"/>
        <v>0</v>
      </c>
      <c r="K406" s="11">
        <f t="shared" si="339"/>
        <v>0</v>
      </c>
      <c r="L406" s="11">
        <f t="shared" si="339"/>
        <v>0</v>
      </c>
      <c r="M406" s="11">
        <f t="shared" si="339"/>
        <v>14173</v>
      </c>
      <c r="N406" s="11">
        <f t="shared" si="339"/>
        <v>0</v>
      </c>
      <c r="O406" s="11">
        <f t="shared" si="339"/>
        <v>0</v>
      </c>
      <c r="P406" s="11">
        <f t="shared" si="339"/>
        <v>0</v>
      </c>
      <c r="Q406" s="11">
        <f t="shared" si="339"/>
        <v>0</v>
      </c>
      <c r="R406" s="11">
        <f t="shared" si="339"/>
        <v>0</v>
      </c>
      <c r="S406" s="11">
        <f t="shared" si="339"/>
        <v>14173</v>
      </c>
      <c r="T406" s="11">
        <f t="shared" si="339"/>
        <v>0</v>
      </c>
      <c r="U406" s="11">
        <f t="shared" si="339"/>
        <v>0</v>
      </c>
      <c r="V406" s="11">
        <f t="shared" si="339"/>
        <v>0</v>
      </c>
      <c r="W406" s="11">
        <f t="shared" si="339"/>
        <v>0</v>
      </c>
      <c r="X406" s="11">
        <f t="shared" si="339"/>
        <v>0</v>
      </c>
      <c r="Y406" s="11">
        <f t="shared" si="339"/>
        <v>14173</v>
      </c>
      <c r="Z406" s="11">
        <f t="shared" si="339"/>
        <v>0</v>
      </c>
    </row>
    <row r="407" spans="1:26" ht="20.100000000000001" hidden="1" customHeight="1" x14ac:dyDescent="0.25">
      <c r="A407" s="28" t="s">
        <v>107</v>
      </c>
      <c r="B407" s="26">
        <f t="shared" si="333"/>
        <v>909</v>
      </c>
      <c r="C407" s="26" t="s">
        <v>344</v>
      </c>
      <c r="D407" s="26" t="s">
        <v>118</v>
      </c>
      <c r="E407" s="26" t="s">
        <v>370</v>
      </c>
      <c r="F407" s="26" t="s">
        <v>108</v>
      </c>
      <c r="G407" s="9">
        <f>13628+545</f>
        <v>14173</v>
      </c>
      <c r="H407" s="9"/>
      <c r="I407" s="86"/>
      <c r="J407" s="86"/>
      <c r="K407" s="86"/>
      <c r="L407" s="86"/>
      <c r="M407" s="9">
        <f>G407+I407+J407+K407+L407</f>
        <v>14173</v>
      </c>
      <c r="N407" s="9">
        <f>H407+L407</f>
        <v>0</v>
      </c>
      <c r="O407" s="87"/>
      <c r="P407" s="87"/>
      <c r="Q407" s="87"/>
      <c r="R407" s="87"/>
      <c r="S407" s="9">
        <f>M407+O407+P407+Q407+R407</f>
        <v>14173</v>
      </c>
      <c r="T407" s="9">
        <f>N407+R407</f>
        <v>0</v>
      </c>
      <c r="U407" s="87"/>
      <c r="V407" s="87"/>
      <c r="W407" s="87"/>
      <c r="X407" s="87"/>
      <c r="Y407" s="9">
        <f>S407+U407+V407+W407+X407</f>
        <v>14173</v>
      </c>
      <c r="Z407" s="9">
        <f>T407+X407</f>
        <v>0</v>
      </c>
    </row>
    <row r="408" spans="1:26" ht="33" hidden="1" x14ac:dyDescent="0.25">
      <c r="A408" s="25" t="s">
        <v>243</v>
      </c>
      <c r="B408" s="26" t="str">
        <f t="shared" si="333"/>
        <v>909</v>
      </c>
      <c r="C408" s="26" t="s">
        <v>344</v>
      </c>
      <c r="D408" s="26" t="s">
        <v>118</v>
      </c>
      <c r="E408" s="26" t="s">
        <v>370</v>
      </c>
      <c r="F408" s="26" t="s">
        <v>31</v>
      </c>
      <c r="G408" s="9">
        <f t="shared" ref="G408:Z408" si="340">G409</f>
        <v>67948</v>
      </c>
      <c r="H408" s="9">
        <f t="shared" si="340"/>
        <v>0</v>
      </c>
      <c r="I408" s="9">
        <f t="shared" si="340"/>
        <v>0</v>
      </c>
      <c r="J408" s="9">
        <f t="shared" si="340"/>
        <v>0</v>
      </c>
      <c r="K408" s="9">
        <f t="shared" si="340"/>
        <v>0</v>
      </c>
      <c r="L408" s="9">
        <f t="shared" si="340"/>
        <v>0</v>
      </c>
      <c r="M408" s="9">
        <f t="shared" si="340"/>
        <v>67948</v>
      </c>
      <c r="N408" s="9">
        <f t="shared" si="340"/>
        <v>0</v>
      </c>
      <c r="O408" s="9">
        <f t="shared" si="340"/>
        <v>0</v>
      </c>
      <c r="P408" s="9">
        <f t="shared" si="340"/>
        <v>0</v>
      </c>
      <c r="Q408" s="9">
        <f t="shared" si="340"/>
        <v>0</v>
      </c>
      <c r="R408" s="9">
        <f t="shared" si="340"/>
        <v>0</v>
      </c>
      <c r="S408" s="9">
        <f t="shared" si="340"/>
        <v>67948</v>
      </c>
      <c r="T408" s="9">
        <f t="shared" si="340"/>
        <v>0</v>
      </c>
      <c r="U408" s="9">
        <f t="shared" si="340"/>
        <v>0</v>
      </c>
      <c r="V408" s="9">
        <f t="shared" si="340"/>
        <v>0</v>
      </c>
      <c r="W408" s="9">
        <f t="shared" si="340"/>
        <v>0</v>
      </c>
      <c r="X408" s="9">
        <f t="shared" si="340"/>
        <v>0</v>
      </c>
      <c r="Y408" s="9">
        <f t="shared" si="340"/>
        <v>67948</v>
      </c>
      <c r="Z408" s="9">
        <f t="shared" si="340"/>
        <v>0</v>
      </c>
    </row>
    <row r="409" spans="1:26" ht="33" hidden="1" x14ac:dyDescent="0.25">
      <c r="A409" s="28" t="s">
        <v>37</v>
      </c>
      <c r="B409" s="26">
        <f t="shared" si="333"/>
        <v>909</v>
      </c>
      <c r="C409" s="26" t="s">
        <v>344</v>
      </c>
      <c r="D409" s="26" t="s">
        <v>118</v>
      </c>
      <c r="E409" s="26" t="s">
        <v>370</v>
      </c>
      <c r="F409" s="26" t="s">
        <v>38</v>
      </c>
      <c r="G409" s="9">
        <v>67948</v>
      </c>
      <c r="H409" s="10"/>
      <c r="I409" s="86"/>
      <c r="J409" s="86"/>
      <c r="K409" s="86"/>
      <c r="L409" s="86"/>
      <c r="M409" s="9">
        <f>G409+I409+J409+K409+L409</f>
        <v>67948</v>
      </c>
      <c r="N409" s="9">
        <f>H409+L409</f>
        <v>0</v>
      </c>
      <c r="O409" s="87"/>
      <c r="P409" s="87"/>
      <c r="Q409" s="87"/>
      <c r="R409" s="87"/>
      <c r="S409" s="9">
        <f>M409+O409+P409+Q409+R409</f>
        <v>67948</v>
      </c>
      <c r="T409" s="9">
        <f>N409+R409</f>
        <v>0</v>
      </c>
      <c r="U409" s="87"/>
      <c r="V409" s="87"/>
      <c r="W409" s="87"/>
      <c r="X409" s="87"/>
      <c r="Y409" s="9">
        <f>S409+U409+V409+W409+X409</f>
        <v>67948</v>
      </c>
      <c r="Z409" s="9">
        <f>T409+X409</f>
        <v>0</v>
      </c>
    </row>
    <row r="410" spans="1:26" ht="20.100000000000001" hidden="1" customHeight="1" x14ac:dyDescent="0.25">
      <c r="A410" s="28" t="s">
        <v>66</v>
      </c>
      <c r="B410" s="26" t="str">
        <f t="shared" si="333"/>
        <v>909</v>
      </c>
      <c r="C410" s="26" t="s">
        <v>344</v>
      </c>
      <c r="D410" s="26" t="s">
        <v>118</v>
      </c>
      <c r="E410" s="26" t="s">
        <v>370</v>
      </c>
      <c r="F410" s="26" t="s">
        <v>67</v>
      </c>
      <c r="G410" s="9">
        <f t="shared" ref="G410:N410" si="341">G411+G412</f>
        <v>702</v>
      </c>
      <c r="H410" s="9">
        <f t="shared" si="341"/>
        <v>0</v>
      </c>
      <c r="I410" s="9">
        <f t="shared" si="341"/>
        <v>0</v>
      </c>
      <c r="J410" s="9">
        <f t="shared" si="341"/>
        <v>0</v>
      </c>
      <c r="K410" s="9">
        <f t="shared" si="341"/>
        <v>0</v>
      </c>
      <c r="L410" s="9">
        <f t="shared" si="341"/>
        <v>0</v>
      </c>
      <c r="M410" s="9">
        <f t="shared" si="341"/>
        <v>702</v>
      </c>
      <c r="N410" s="9">
        <f t="shared" si="341"/>
        <v>0</v>
      </c>
      <c r="O410" s="9">
        <f t="shared" ref="O410:T410" si="342">O411+O412</f>
        <v>0</v>
      </c>
      <c r="P410" s="9">
        <f t="shared" si="342"/>
        <v>0</v>
      </c>
      <c r="Q410" s="9">
        <f t="shared" si="342"/>
        <v>0</v>
      </c>
      <c r="R410" s="9">
        <f t="shared" si="342"/>
        <v>0</v>
      </c>
      <c r="S410" s="9">
        <f t="shared" si="342"/>
        <v>702</v>
      </c>
      <c r="T410" s="9">
        <f t="shared" si="342"/>
        <v>0</v>
      </c>
      <c r="U410" s="9">
        <f t="shared" ref="U410:Z410" si="343">U411+U412</f>
        <v>0</v>
      </c>
      <c r="V410" s="9">
        <f t="shared" si="343"/>
        <v>0</v>
      </c>
      <c r="W410" s="9">
        <f t="shared" si="343"/>
        <v>0</v>
      </c>
      <c r="X410" s="9">
        <f t="shared" si="343"/>
        <v>0</v>
      </c>
      <c r="Y410" s="9">
        <f t="shared" si="343"/>
        <v>702</v>
      </c>
      <c r="Z410" s="9">
        <f t="shared" si="343"/>
        <v>0</v>
      </c>
    </row>
    <row r="411" spans="1:26" ht="20.100000000000001" hidden="1" customHeight="1" x14ac:dyDescent="0.25">
      <c r="A411" s="28" t="s">
        <v>155</v>
      </c>
      <c r="B411" s="26" t="str">
        <f>B408</f>
        <v>909</v>
      </c>
      <c r="C411" s="26" t="s">
        <v>344</v>
      </c>
      <c r="D411" s="26" t="s">
        <v>118</v>
      </c>
      <c r="E411" s="26" t="s">
        <v>370</v>
      </c>
      <c r="F411" s="26" t="s">
        <v>616</v>
      </c>
      <c r="G411" s="9"/>
      <c r="H411" s="10"/>
      <c r="I411" s="86"/>
      <c r="J411" s="86"/>
      <c r="K411" s="86"/>
      <c r="L411" s="86"/>
      <c r="M411" s="86"/>
      <c r="N411" s="86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</row>
    <row r="412" spans="1:26" ht="20.100000000000001" hidden="1" customHeight="1" x14ac:dyDescent="0.25">
      <c r="A412" s="28" t="s">
        <v>92</v>
      </c>
      <c r="B412" s="26">
        <f>B409</f>
        <v>909</v>
      </c>
      <c r="C412" s="26" t="s">
        <v>344</v>
      </c>
      <c r="D412" s="26" t="s">
        <v>118</v>
      </c>
      <c r="E412" s="26" t="s">
        <v>370</v>
      </c>
      <c r="F412" s="26" t="s">
        <v>69</v>
      </c>
      <c r="G412" s="9">
        <v>702</v>
      </c>
      <c r="H412" s="9"/>
      <c r="I412" s="86"/>
      <c r="J412" s="86"/>
      <c r="K412" s="86"/>
      <c r="L412" s="86"/>
      <c r="M412" s="9">
        <f>G412+I412+J412+K412+L412</f>
        <v>702</v>
      </c>
      <c r="N412" s="9">
        <f>H412+L412</f>
        <v>0</v>
      </c>
      <c r="O412" s="87"/>
      <c r="P412" s="87"/>
      <c r="Q412" s="87"/>
      <c r="R412" s="87"/>
      <c r="S412" s="9">
        <f>M412+O412+P412+Q412+R412</f>
        <v>702</v>
      </c>
      <c r="T412" s="9">
        <f>N412+R412</f>
        <v>0</v>
      </c>
      <c r="U412" s="87"/>
      <c r="V412" s="87"/>
      <c r="W412" s="87"/>
      <c r="X412" s="87"/>
      <c r="Y412" s="9">
        <f>S412+U412+V412+W412+X412</f>
        <v>702</v>
      </c>
      <c r="Z412" s="9">
        <f>T412+X412</f>
        <v>0</v>
      </c>
    </row>
    <row r="413" spans="1:26" hidden="1" x14ac:dyDescent="0.25">
      <c r="A413" s="25"/>
      <c r="B413" s="26"/>
      <c r="C413" s="26"/>
      <c r="D413" s="26"/>
      <c r="E413" s="26"/>
      <c r="F413" s="26"/>
      <c r="G413" s="9"/>
      <c r="H413" s="10"/>
      <c r="I413" s="86"/>
      <c r="J413" s="86"/>
      <c r="K413" s="86"/>
      <c r="L413" s="86"/>
      <c r="M413" s="86"/>
      <c r="N413" s="86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</row>
    <row r="414" spans="1:26" ht="25.5" hidden="1" customHeight="1" x14ac:dyDescent="0.3">
      <c r="A414" s="40" t="s">
        <v>75</v>
      </c>
      <c r="B414" s="15">
        <v>909</v>
      </c>
      <c r="C414" s="24" t="s">
        <v>344</v>
      </c>
      <c r="D414" s="24" t="s">
        <v>76</v>
      </c>
      <c r="E414" s="24"/>
      <c r="F414" s="15"/>
      <c r="G414" s="15">
        <f t="shared" ref="G414:V419" si="344">G415</f>
        <v>97032</v>
      </c>
      <c r="H414" s="15">
        <f t="shared" si="344"/>
        <v>0</v>
      </c>
      <c r="I414" s="15">
        <f t="shared" si="344"/>
        <v>0</v>
      </c>
      <c r="J414" s="15">
        <f t="shared" si="344"/>
        <v>0</v>
      </c>
      <c r="K414" s="15">
        <f t="shared" si="344"/>
        <v>0</v>
      </c>
      <c r="L414" s="15">
        <f t="shared" si="344"/>
        <v>0</v>
      </c>
      <c r="M414" s="15">
        <f t="shared" si="344"/>
        <v>97032</v>
      </c>
      <c r="N414" s="15">
        <f t="shared" si="344"/>
        <v>0</v>
      </c>
      <c r="O414" s="15">
        <f t="shared" si="344"/>
        <v>0</v>
      </c>
      <c r="P414" s="15">
        <f t="shared" si="344"/>
        <v>0</v>
      </c>
      <c r="Q414" s="15">
        <f t="shared" si="344"/>
        <v>0</v>
      </c>
      <c r="R414" s="15">
        <f t="shared" si="344"/>
        <v>0</v>
      </c>
      <c r="S414" s="15">
        <f t="shared" si="344"/>
        <v>97032</v>
      </c>
      <c r="T414" s="15">
        <f t="shared" si="344"/>
        <v>0</v>
      </c>
      <c r="U414" s="15">
        <f t="shared" si="344"/>
        <v>0</v>
      </c>
      <c r="V414" s="15">
        <f t="shared" si="344"/>
        <v>0</v>
      </c>
      <c r="W414" s="15">
        <f t="shared" ref="U414:Z419" si="345">W415</f>
        <v>0</v>
      </c>
      <c r="X414" s="15">
        <f t="shared" si="345"/>
        <v>0</v>
      </c>
      <c r="Y414" s="15">
        <f t="shared" si="345"/>
        <v>97032</v>
      </c>
      <c r="Z414" s="15">
        <f t="shared" si="345"/>
        <v>0</v>
      </c>
    </row>
    <row r="415" spans="1:26" ht="49.5" hidden="1" x14ac:dyDescent="0.25">
      <c r="A415" s="28" t="s">
        <v>342</v>
      </c>
      <c r="B415" s="9">
        <v>909</v>
      </c>
      <c r="C415" s="26" t="s">
        <v>344</v>
      </c>
      <c r="D415" s="26" t="s">
        <v>76</v>
      </c>
      <c r="E415" s="26" t="s">
        <v>172</v>
      </c>
      <c r="F415" s="9"/>
      <c r="G415" s="9">
        <f t="shared" si="344"/>
        <v>97032</v>
      </c>
      <c r="H415" s="9">
        <f t="shared" si="344"/>
        <v>0</v>
      </c>
      <c r="I415" s="9">
        <f t="shared" si="344"/>
        <v>0</v>
      </c>
      <c r="J415" s="9">
        <f t="shared" si="344"/>
        <v>0</v>
      </c>
      <c r="K415" s="9">
        <f t="shared" si="344"/>
        <v>0</v>
      </c>
      <c r="L415" s="9">
        <f t="shared" si="344"/>
        <v>0</v>
      </c>
      <c r="M415" s="9">
        <f t="shared" si="344"/>
        <v>97032</v>
      </c>
      <c r="N415" s="9">
        <f t="shared" si="344"/>
        <v>0</v>
      </c>
      <c r="O415" s="9">
        <f t="shared" si="344"/>
        <v>0</v>
      </c>
      <c r="P415" s="9">
        <f t="shared" si="344"/>
        <v>0</v>
      </c>
      <c r="Q415" s="9">
        <f t="shared" si="344"/>
        <v>0</v>
      </c>
      <c r="R415" s="9">
        <f t="shared" si="344"/>
        <v>0</v>
      </c>
      <c r="S415" s="9">
        <f t="shared" si="344"/>
        <v>97032</v>
      </c>
      <c r="T415" s="9">
        <f t="shared" si="344"/>
        <v>0</v>
      </c>
      <c r="U415" s="9">
        <f t="shared" si="345"/>
        <v>0</v>
      </c>
      <c r="V415" s="9">
        <f t="shared" si="345"/>
        <v>0</v>
      </c>
      <c r="W415" s="9">
        <f t="shared" si="345"/>
        <v>0</v>
      </c>
      <c r="X415" s="9">
        <f t="shared" si="345"/>
        <v>0</v>
      </c>
      <c r="Y415" s="9">
        <f t="shared" si="345"/>
        <v>97032</v>
      </c>
      <c r="Z415" s="9">
        <f t="shared" si="345"/>
        <v>0</v>
      </c>
    </row>
    <row r="416" spans="1:26" ht="49.5" hidden="1" x14ac:dyDescent="0.25">
      <c r="A416" s="28" t="s">
        <v>343</v>
      </c>
      <c r="B416" s="9">
        <f t="shared" ref="B416:B432" si="346">B414</f>
        <v>909</v>
      </c>
      <c r="C416" s="26" t="s">
        <v>344</v>
      </c>
      <c r="D416" s="26" t="s">
        <v>76</v>
      </c>
      <c r="E416" s="26" t="s">
        <v>335</v>
      </c>
      <c r="F416" s="9"/>
      <c r="G416" s="9">
        <f t="shared" si="344"/>
        <v>97032</v>
      </c>
      <c r="H416" s="9">
        <f t="shared" si="344"/>
        <v>0</v>
      </c>
      <c r="I416" s="9">
        <f t="shared" si="344"/>
        <v>0</v>
      </c>
      <c r="J416" s="9">
        <f t="shared" si="344"/>
        <v>0</v>
      </c>
      <c r="K416" s="9">
        <f t="shared" si="344"/>
        <v>0</v>
      </c>
      <c r="L416" s="9">
        <f t="shared" si="344"/>
        <v>0</v>
      </c>
      <c r="M416" s="9">
        <f t="shared" si="344"/>
        <v>97032</v>
      </c>
      <c r="N416" s="9">
        <f t="shared" si="344"/>
        <v>0</v>
      </c>
      <c r="O416" s="9">
        <f t="shared" si="344"/>
        <v>0</v>
      </c>
      <c r="P416" s="9">
        <f t="shared" si="344"/>
        <v>0</v>
      </c>
      <c r="Q416" s="9">
        <f t="shared" si="344"/>
        <v>0</v>
      </c>
      <c r="R416" s="9">
        <f t="shared" si="344"/>
        <v>0</v>
      </c>
      <c r="S416" s="9">
        <f t="shared" si="344"/>
        <v>97032</v>
      </c>
      <c r="T416" s="9">
        <f t="shared" si="344"/>
        <v>0</v>
      </c>
      <c r="U416" s="9">
        <f t="shared" si="345"/>
        <v>0</v>
      </c>
      <c r="V416" s="9">
        <f t="shared" si="345"/>
        <v>0</v>
      </c>
      <c r="W416" s="9">
        <f t="shared" si="345"/>
        <v>0</v>
      </c>
      <c r="X416" s="9">
        <f t="shared" si="345"/>
        <v>0</v>
      </c>
      <c r="Y416" s="9">
        <f t="shared" si="345"/>
        <v>97032</v>
      </c>
      <c r="Z416" s="9">
        <f t="shared" si="345"/>
        <v>0</v>
      </c>
    </row>
    <row r="417" spans="1:26" ht="20.100000000000001" hidden="1" customHeight="1" x14ac:dyDescent="0.25">
      <c r="A417" s="28" t="s">
        <v>15</v>
      </c>
      <c r="B417" s="26">
        <f t="shared" si="346"/>
        <v>909</v>
      </c>
      <c r="C417" s="26" t="s">
        <v>344</v>
      </c>
      <c r="D417" s="26" t="s">
        <v>76</v>
      </c>
      <c r="E417" s="26" t="s">
        <v>336</v>
      </c>
      <c r="F417" s="26"/>
      <c r="G417" s="9">
        <f t="shared" si="344"/>
        <v>97032</v>
      </c>
      <c r="H417" s="9">
        <f t="shared" si="344"/>
        <v>0</v>
      </c>
      <c r="I417" s="9">
        <f t="shared" si="344"/>
        <v>0</v>
      </c>
      <c r="J417" s="9">
        <f t="shared" si="344"/>
        <v>0</v>
      </c>
      <c r="K417" s="9">
        <f t="shared" si="344"/>
        <v>0</v>
      </c>
      <c r="L417" s="9">
        <f t="shared" si="344"/>
        <v>0</v>
      </c>
      <c r="M417" s="9">
        <f t="shared" si="344"/>
        <v>97032</v>
      </c>
      <c r="N417" s="9">
        <f t="shared" si="344"/>
        <v>0</v>
      </c>
      <c r="O417" s="9">
        <f t="shared" si="344"/>
        <v>0</v>
      </c>
      <c r="P417" s="9">
        <f t="shared" si="344"/>
        <v>0</v>
      </c>
      <c r="Q417" s="9">
        <f t="shared" si="344"/>
        <v>0</v>
      </c>
      <c r="R417" s="9">
        <f t="shared" si="344"/>
        <v>0</v>
      </c>
      <c r="S417" s="9">
        <f t="shared" si="344"/>
        <v>97032</v>
      </c>
      <c r="T417" s="9">
        <f t="shared" si="344"/>
        <v>0</v>
      </c>
      <c r="U417" s="9">
        <f t="shared" si="345"/>
        <v>0</v>
      </c>
      <c r="V417" s="9">
        <f t="shared" si="345"/>
        <v>0</v>
      </c>
      <c r="W417" s="9">
        <f t="shared" si="345"/>
        <v>0</v>
      </c>
      <c r="X417" s="9">
        <f t="shared" si="345"/>
        <v>0</v>
      </c>
      <c r="Y417" s="9">
        <f t="shared" si="345"/>
        <v>97032</v>
      </c>
      <c r="Z417" s="9">
        <f t="shared" si="345"/>
        <v>0</v>
      </c>
    </row>
    <row r="418" spans="1:26" ht="20.100000000000001" hidden="1" customHeight="1" x14ac:dyDescent="0.25">
      <c r="A418" s="28" t="s">
        <v>164</v>
      </c>
      <c r="B418" s="26">
        <f t="shared" si="346"/>
        <v>909</v>
      </c>
      <c r="C418" s="26" t="s">
        <v>344</v>
      </c>
      <c r="D418" s="26" t="s">
        <v>76</v>
      </c>
      <c r="E418" s="26" t="s">
        <v>337</v>
      </c>
      <c r="F418" s="26"/>
      <c r="G418" s="9">
        <f t="shared" si="344"/>
        <v>97032</v>
      </c>
      <c r="H418" s="9">
        <f t="shared" si="344"/>
        <v>0</v>
      </c>
      <c r="I418" s="9">
        <f t="shared" si="344"/>
        <v>0</v>
      </c>
      <c r="J418" s="9">
        <f t="shared" si="344"/>
        <v>0</v>
      </c>
      <c r="K418" s="9">
        <f t="shared" si="344"/>
        <v>0</v>
      </c>
      <c r="L418" s="9">
        <f t="shared" si="344"/>
        <v>0</v>
      </c>
      <c r="M418" s="9">
        <f t="shared" si="344"/>
        <v>97032</v>
      </c>
      <c r="N418" s="9">
        <f t="shared" si="344"/>
        <v>0</v>
      </c>
      <c r="O418" s="9">
        <f t="shared" si="344"/>
        <v>0</v>
      </c>
      <c r="P418" s="9">
        <f t="shared" si="344"/>
        <v>0</v>
      </c>
      <c r="Q418" s="9">
        <f t="shared" si="344"/>
        <v>0</v>
      </c>
      <c r="R418" s="9">
        <f t="shared" si="344"/>
        <v>0</v>
      </c>
      <c r="S418" s="9">
        <f t="shared" si="344"/>
        <v>97032</v>
      </c>
      <c r="T418" s="9">
        <f t="shared" si="344"/>
        <v>0</v>
      </c>
      <c r="U418" s="9">
        <f t="shared" si="345"/>
        <v>0</v>
      </c>
      <c r="V418" s="9">
        <f t="shared" si="345"/>
        <v>0</v>
      </c>
      <c r="W418" s="9">
        <f t="shared" si="345"/>
        <v>0</v>
      </c>
      <c r="X418" s="9">
        <f t="shared" si="345"/>
        <v>0</v>
      </c>
      <c r="Y418" s="9">
        <f t="shared" si="345"/>
        <v>97032</v>
      </c>
      <c r="Z418" s="9">
        <f t="shared" si="345"/>
        <v>0</v>
      </c>
    </row>
    <row r="419" spans="1:26" ht="33" hidden="1" x14ac:dyDescent="0.25">
      <c r="A419" s="25" t="s">
        <v>243</v>
      </c>
      <c r="B419" s="9">
        <f t="shared" si="346"/>
        <v>909</v>
      </c>
      <c r="C419" s="26" t="s">
        <v>344</v>
      </c>
      <c r="D419" s="26" t="s">
        <v>76</v>
      </c>
      <c r="E419" s="26" t="s">
        <v>337</v>
      </c>
      <c r="F419" s="26" t="s">
        <v>31</v>
      </c>
      <c r="G419" s="9">
        <f t="shared" si="344"/>
        <v>97032</v>
      </c>
      <c r="H419" s="9">
        <f t="shared" si="344"/>
        <v>0</v>
      </c>
      <c r="I419" s="9">
        <f t="shared" si="344"/>
        <v>0</v>
      </c>
      <c r="J419" s="9">
        <f t="shared" si="344"/>
        <v>0</v>
      </c>
      <c r="K419" s="9">
        <f t="shared" si="344"/>
        <v>0</v>
      </c>
      <c r="L419" s="9">
        <f t="shared" si="344"/>
        <v>0</v>
      </c>
      <c r="M419" s="9">
        <f t="shared" si="344"/>
        <v>97032</v>
      </c>
      <c r="N419" s="9">
        <f t="shared" si="344"/>
        <v>0</v>
      </c>
      <c r="O419" s="9">
        <f t="shared" si="344"/>
        <v>0</v>
      </c>
      <c r="P419" s="9">
        <f t="shared" si="344"/>
        <v>0</v>
      </c>
      <c r="Q419" s="9">
        <f t="shared" si="344"/>
        <v>0</v>
      </c>
      <c r="R419" s="9">
        <f t="shared" si="344"/>
        <v>0</v>
      </c>
      <c r="S419" s="9">
        <f t="shared" si="344"/>
        <v>97032</v>
      </c>
      <c r="T419" s="9">
        <f t="shared" si="344"/>
        <v>0</v>
      </c>
      <c r="U419" s="9">
        <f t="shared" si="345"/>
        <v>0</v>
      </c>
      <c r="V419" s="9">
        <f t="shared" si="345"/>
        <v>0</v>
      </c>
      <c r="W419" s="9">
        <f t="shared" si="345"/>
        <v>0</v>
      </c>
      <c r="X419" s="9">
        <f t="shared" si="345"/>
        <v>0</v>
      </c>
      <c r="Y419" s="9">
        <f t="shared" si="345"/>
        <v>97032</v>
      </c>
      <c r="Z419" s="9">
        <f t="shared" si="345"/>
        <v>0</v>
      </c>
    </row>
    <row r="420" spans="1:26" ht="33" hidden="1" x14ac:dyDescent="0.25">
      <c r="A420" s="28" t="s">
        <v>37</v>
      </c>
      <c r="B420" s="9">
        <f t="shared" si="346"/>
        <v>909</v>
      </c>
      <c r="C420" s="26" t="s">
        <v>344</v>
      </c>
      <c r="D420" s="26" t="s">
        <v>76</v>
      </c>
      <c r="E420" s="26" t="s">
        <v>337</v>
      </c>
      <c r="F420" s="26" t="s">
        <v>38</v>
      </c>
      <c r="G420" s="9">
        <v>97032</v>
      </c>
      <c r="H420" s="10"/>
      <c r="I420" s="86"/>
      <c r="J420" s="86"/>
      <c r="K420" s="86"/>
      <c r="L420" s="86"/>
      <c r="M420" s="9">
        <f>G420+I420+J420+K420+L420</f>
        <v>97032</v>
      </c>
      <c r="N420" s="9">
        <f>H420+L420</f>
        <v>0</v>
      </c>
      <c r="O420" s="87"/>
      <c r="P420" s="87"/>
      <c r="Q420" s="87"/>
      <c r="R420" s="87"/>
      <c r="S420" s="9">
        <f>M420+O420+P420+Q420+R420</f>
        <v>97032</v>
      </c>
      <c r="T420" s="9">
        <f>N420+R420</f>
        <v>0</v>
      </c>
      <c r="U420" s="87"/>
      <c r="V420" s="87"/>
      <c r="W420" s="87"/>
      <c r="X420" s="87"/>
      <c r="Y420" s="9">
        <f>S420+U420+V420+W420+X420</f>
        <v>97032</v>
      </c>
      <c r="Z420" s="9">
        <f>T420+X420</f>
        <v>0</v>
      </c>
    </row>
    <row r="421" spans="1:26" hidden="1" x14ac:dyDescent="0.25">
      <c r="A421" s="28"/>
      <c r="B421" s="9"/>
      <c r="C421" s="26"/>
      <c r="D421" s="26"/>
      <c r="E421" s="26"/>
      <c r="F421" s="26"/>
      <c r="G421" s="9"/>
      <c r="H421" s="10"/>
      <c r="I421" s="86"/>
      <c r="J421" s="86"/>
      <c r="K421" s="86"/>
      <c r="L421" s="86"/>
      <c r="M421" s="86"/>
      <c r="N421" s="86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</row>
    <row r="422" spans="1:26" ht="18.75" hidden="1" x14ac:dyDescent="0.3">
      <c r="A422" s="40" t="s">
        <v>167</v>
      </c>
      <c r="B422" s="24">
        <v>909</v>
      </c>
      <c r="C422" s="24" t="s">
        <v>146</v>
      </c>
      <c r="D422" s="24" t="s">
        <v>80</v>
      </c>
      <c r="E422" s="24"/>
      <c r="F422" s="24"/>
      <c r="G422" s="13">
        <f t="shared" ref="G422" si="347">G424+G429</f>
        <v>846</v>
      </c>
      <c r="H422" s="13">
        <f t="shared" ref="H422:N422" si="348">H424+H429</f>
        <v>0</v>
      </c>
      <c r="I422" s="13">
        <f t="shared" si="348"/>
        <v>0</v>
      </c>
      <c r="J422" s="13">
        <f t="shared" si="348"/>
        <v>0</v>
      </c>
      <c r="K422" s="13">
        <f t="shared" si="348"/>
        <v>0</v>
      </c>
      <c r="L422" s="13">
        <f t="shared" si="348"/>
        <v>0</v>
      </c>
      <c r="M422" s="13">
        <f t="shared" si="348"/>
        <v>846</v>
      </c>
      <c r="N422" s="13">
        <f t="shared" si="348"/>
        <v>0</v>
      </c>
      <c r="O422" s="13">
        <f t="shared" ref="O422:T422" si="349">O424+O429</f>
        <v>0</v>
      </c>
      <c r="P422" s="13">
        <f t="shared" si="349"/>
        <v>0</v>
      </c>
      <c r="Q422" s="13">
        <f t="shared" si="349"/>
        <v>0</v>
      </c>
      <c r="R422" s="13">
        <f t="shared" si="349"/>
        <v>0</v>
      </c>
      <c r="S422" s="13">
        <f t="shared" si="349"/>
        <v>846</v>
      </c>
      <c r="T422" s="13">
        <f t="shared" si="349"/>
        <v>0</v>
      </c>
      <c r="U422" s="13">
        <f t="shared" ref="U422:Z422" si="350">U424+U429</f>
        <v>0</v>
      </c>
      <c r="V422" s="13">
        <f t="shared" si="350"/>
        <v>0</v>
      </c>
      <c r="W422" s="13">
        <f t="shared" si="350"/>
        <v>0</v>
      </c>
      <c r="X422" s="13">
        <f t="shared" si="350"/>
        <v>0</v>
      </c>
      <c r="Y422" s="13">
        <f t="shared" si="350"/>
        <v>846</v>
      </c>
      <c r="Z422" s="13">
        <f t="shared" si="350"/>
        <v>0</v>
      </c>
    </row>
    <row r="423" spans="1:26" ht="50.25" hidden="1" x14ac:dyDescent="0.3">
      <c r="A423" s="28" t="s">
        <v>342</v>
      </c>
      <c r="B423" s="9">
        <f>B419</f>
        <v>909</v>
      </c>
      <c r="C423" s="26" t="s">
        <v>146</v>
      </c>
      <c r="D423" s="26" t="s">
        <v>80</v>
      </c>
      <c r="E423" s="47" t="s">
        <v>172</v>
      </c>
      <c r="F423" s="24"/>
      <c r="G423" s="11">
        <f t="shared" ref="G423:V427" si="351">G424</f>
        <v>846</v>
      </c>
      <c r="H423" s="11">
        <f t="shared" si="351"/>
        <v>0</v>
      </c>
      <c r="I423" s="11">
        <f t="shared" si="351"/>
        <v>0</v>
      </c>
      <c r="J423" s="11">
        <f t="shared" si="351"/>
        <v>0</v>
      </c>
      <c r="K423" s="11">
        <f t="shared" si="351"/>
        <v>0</v>
      </c>
      <c r="L423" s="11">
        <f t="shared" si="351"/>
        <v>0</v>
      </c>
      <c r="M423" s="11">
        <f t="shared" si="351"/>
        <v>846</v>
      </c>
      <c r="N423" s="11">
        <f t="shared" si="351"/>
        <v>0</v>
      </c>
      <c r="O423" s="11">
        <f t="shared" si="351"/>
        <v>0</v>
      </c>
      <c r="P423" s="11">
        <f t="shared" si="351"/>
        <v>0</v>
      </c>
      <c r="Q423" s="11">
        <f t="shared" si="351"/>
        <v>0</v>
      </c>
      <c r="R423" s="11">
        <f t="shared" si="351"/>
        <v>0</v>
      </c>
      <c r="S423" s="11">
        <f t="shared" si="351"/>
        <v>846</v>
      </c>
      <c r="T423" s="11">
        <f t="shared" si="351"/>
        <v>0</v>
      </c>
      <c r="U423" s="11">
        <f t="shared" si="351"/>
        <v>0</v>
      </c>
      <c r="V423" s="11">
        <f t="shared" si="351"/>
        <v>0</v>
      </c>
      <c r="W423" s="11">
        <f t="shared" ref="U423:Z427" si="352">W424</f>
        <v>0</v>
      </c>
      <c r="X423" s="11">
        <f t="shared" si="352"/>
        <v>0</v>
      </c>
      <c r="Y423" s="11">
        <f t="shared" si="352"/>
        <v>846</v>
      </c>
      <c r="Z423" s="11">
        <f t="shared" si="352"/>
        <v>0</v>
      </c>
    </row>
    <row r="424" spans="1:26" ht="33" hidden="1" x14ac:dyDescent="0.25">
      <c r="A424" s="28" t="s">
        <v>570</v>
      </c>
      <c r="B424" s="9">
        <f>B420</f>
        <v>909</v>
      </c>
      <c r="C424" s="26" t="s">
        <v>146</v>
      </c>
      <c r="D424" s="26" t="s">
        <v>80</v>
      </c>
      <c r="E424" s="47" t="s">
        <v>453</v>
      </c>
      <c r="F424" s="26"/>
      <c r="G424" s="9">
        <f t="shared" si="351"/>
        <v>846</v>
      </c>
      <c r="H424" s="9">
        <f t="shared" si="351"/>
        <v>0</v>
      </c>
      <c r="I424" s="9">
        <f t="shared" si="351"/>
        <v>0</v>
      </c>
      <c r="J424" s="9">
        <f t="shared" si="351"/>
        <v>0</v>
      </c>
      <c r="K424" s="9">
        <f t="shared" si="351"/>
        <v>0</v>
      </c>
      <c r="L424" s="9">
        <f t="shared" si="351"/>
        <v>0</v>
      </c>
      <c r="M424" s="9">
        <f t="shared" si="351"/>
        <v>846</v>
      </c>
      <c r="N424" s="9">
        <f t="shared" si="351"/>
        <v>0</v>
      </c>
      <c r="O424" s="9">
        <f t="shared" si="351"/>
        <v>0</v>
      </c>
      <c r="P424" s="9">
        <f t="shared" si="351"/>
        <v>0</v>
      </c>
      <c r="Q424" s="9">
        <f t="shared" si="351"/>
        <v>0</v>
      </c>
      <c r="R424" s="9">
        <f t="shared" si="351"/>
        <v>0</v>
      </c>
      <c r="S424" s="9">
        <f t="shared" si="351"/>
        <v>846</v>
      </c>
      <c r="T424" s="9">
        <f t="shared" si="351"/>
        <v>0</v>
      </c>
      <c r="U424" s="9">
        <f t="shared" si="352"/>
        <v>0</v>
      </c>
      <c r="V424" s="9">
        <f t="shared" si="352"/>
        <v>0</v>
      </c>
      <c r="W424" s="9">
        <f t="shared" si="352"/>
        <v>0</v>
      </c>
      <c r="X424" s="9">
        <f t="shared" si="352"/>
        <v>0</v>
      </c>
      <c r="Y424" s="9">
        <f t="shared" si="352"/>
        <v>846</v>
      </c>
      <c r="Z424" s="9">
        <f t="shared" si="352"/>
        <v>0</v>
      </c>
    </row>
    <row r="425" spans="1:26" ht="20.100000000000001" hidden="1" customHeight="1" x14ac:dyDescent="0.25">
      <c r="A425" s="28" t="s">
        <v>15</v>
      </c>
      <c r="B425" s="26">
        <f>B422</f>
        <v>909</v>
      </c>
      <c r="C425" s="26" t="s">
        <v>146</v>
      </c>
      <c r="D425" s="26" t="s">
        <v>80</v>
      </c>
      <c r="E425" s="26" t="s">
        <v>454</v>
      </c>
      <c r="F425" s="26"/>
      <c r="G425" s="9">
        <f t="shared" si="351"/>
        <v>846</v>
      </c>
      <c r="H425" s="9">
        <f t="shared" si="351"/>
        <v>0</v>
      </c>
      <c r="I425" s="9">
        <f t="shared" si="351"/>
        <v>0</v>
      </c>
      <c r="J425" s="9">
        <f t="shared" si="351"/>
        <v>0</v>
      </c>
      <c r="K425" s="9">
        <f t="shared" si="351"/>
        <v>0</v>
      </c>
      <c r="L425" s="9">
        <f t="shared" si="351"/>
        <v>0</v>
      </c>
      <c r="M425" s="9">
        <f t="shared" si="351"/>
        <v>846</v>
      </c>
      <c r="N425" s="9">
        <f t="shared" si="351"/>
        <v>0</v>
      </c>
      <c r="O425" s="9">
        <f t="shared" si="351"/>
        <v>0</v>
      </c>
      <c r="P425" s="9">
        <f t="shared" si="351"/>
        <v>0</v>
      </c>
      <c r="Q425" s="9">
        <f t="shared" si="351"/>
        <v>0</v>
      </c>
      <c r="R425" s="9">
        <f t="shared" si="351"/>
        <v>0</v>
      </c>
      <c r="S425" s="9">
        <f t="shared" si="351"/>
        <v>846</v>
      </c>
      <c r="T425" s="9">
        <f t="shared" si="351"/>
        <v>0</v>
      </c>
      <c r="U425" s="9">
        <f t="shared" si="352"/>
        <v>0</v>
      </c>
      <c r="V425" s="9">
        <f t="shared" si="352"/>
        <v>0</v>
      </c>
      <c r="W425" s="9">
        <f t="shared" si="352"/>
        <v>0</v>
      </c>
      <c r="X425" s="9">
        <f t="shared" si="352"/>
        <v>0</v>
      </c>
      <c r="Y425" s="9">
        <f t="shared" si="352"/>
        <v>846</v>
      </c>
      <c r="Z425" s="9">
        <f t="shared" si="352"/>
        <v>0</v>
      </c>
    </row>
    <row r="426" spans="1:26" ht="20.100000000000001" hidden="1" customHeight="1" x14ac:dyDescent="0.25">
      <c r="A426" s="28" t="s">
        <v>327</v>
      </c>
      <c r="B426" s="26">
        <f t="shared" si="346"/>
        <v>909</v>
      </c>
      <c r="C426" s="26" t="s">
        <v>146</v>
      </c>
      <c r="D426" s="26" t="s">
        <v>80</v>
      </c>
      <c r="E426" s="26" t="s">
        <v>456</v>
      </c>
      <c r="F426" s="26"/>
      <c r="G426" s="9">
        <f t="shared" si="351"/>
        <v>846</v>
      </c>
      <c r="H426" s="9">
        <f t="shared" si="351"/>
        <v>0</v>
      </c>
      <c r="I426" s="9">
        <f t="shared" si="351"/>
        <v>0</v>
      </c>
      <c r="J426" s="9">
        <f t="shared" si="351"/>
        <v>0</v>
      </c>
      <c r="K426" s="9">
        <f t="shared" si="351"/>
        <v>0</v>
      </c>
      <c r="L426" s="9">
        <f t="shared" si="351"/>
        <v>0</v>
      </c>
      <c r="M426" s="9">
        <f t="shared" si="351"/>
        <v>846</v>
      </c>
      <c r="N426" s="9">
        <f t="shared" si="351"/>
        <v>0</v>
      </c>
      <c r="O426" s="9">
        <f t="shared" si="351"/>
        <v>0</v>
      </c>
      <c r="P426" s="9">
        <f t="shared" si="351"/>
        <v>0</v>
      </c>
      <c r="Q426" s="9">
        <f t="shared" si="351"/>
        <v>0</v>
      </c>
      <c r="R426" s="9">
        <f t="shared" si="351"/>
        <v>0</v>
      </c>
      <c r="S426" s="9">
        <f t="shared" si="351"/>
        <v>846</v>
      </c>
      <c r="T426" s="9">
        <f t="shared" si="351"/>
        <v>0</v>
      </c>
      <c r="U426" s="9">
        <f t="shared" si="352"/>
        <v>0</v>
      </c>
      <c r="V426" s="9">
        <f t="shared" si="352"/>
        <v>0</v>
      </c>
      <c r="W426" s="9">
        <f t="shared" si="352"/>
        <v>0</v>
      </c>
      <c r="X426" s="9">
        <f t="shared" si="352"/>
        <v>0</v>
      </c>
      <c r="Y426" s="9">
        <f t="shared" si="352"/>
        <v>846</v>
      </c>
      <c r="Z426" s="9">
        <f t="shared" si="352"/>
        <v>0</v>
      </c>
    </row>
    <row r="427" spans="1:26" ht="33" hidden="1" x14ac:dyDescent="0.25">
      <c r="A427" s="25" t="s">
        <v>243</v>
      </c>
      <c r="B427" s="9">
        <f t="shared" si="346"/>
        <v>909</v>
      </c>
      <c r="C427" s="26" t="s">
        <v>146</v>
      </c>
      <c r="D427" s="26" t="s">
        <v>80</v>
      </c>
      <c r="E427" s="47" t="s">
        <v>456</v>
      </c>
      <c r="F427" s="26" t="s">
        <v>31</v>
      </c>
      <c r="G427" s="9">
        <f t="shared" si="351"/>
        <v>846</v>
      </c>
      <c r="H427" s="9">
        <f t="shared" si="351"/>
        <v>0</v>
      </c>
      <c r="I427" s="9">
        <f t="shared" si="351"/>
        <v>0</v>
      </c>
      <c r="J427" s="9">
        <f t="shared" si="351"/>
        <v>0</v>
      </c>
      <c r="K427" s="9">
        <f t="shared" si="351"/>
        <v>0</v>
      </c>
      <c r="L427" s="9">
        <f t="shared" si="351"/>
        <v>0</v>
      </c>
      <c r="M427" s="9">
        <f t="shared" si="351"/>
        <v>846</v>
      </c>
      <c r="N427" s="9">
        <f t="shared" si="351"/>
        <v>0</v>
      </c>
      <c r="O427" s="9">
        <f t="shared" si="351"/>
        <v>0</v>
      </c>
      <c r="P427" s="9">
        <f t="shared" si="351"/>
        <v>0</v>
      </c>
      <c r="Q427" s="9">
        <f t="shared" si="351"/>
        <v>0</v>
      </c>
      <c r="R427" s="9">
        <f t="shared" si="351"/>
        <v>0</v>
      </c>
      <c r="S427" s="9">
        <f t="shared" si="351"/>
        <v>846</v>
      </c>
      <c r="T427" s="9">
        <f t="shared" si="351"/>
        <v>0</v>
      </c>
      <c r="U427" s="9">
        <f t="shared" si="352"/>
        <v>0</v>
      </c>
      <c r="V427" s="9">
        <f t="shared" si="352"/>
        <v>0</v>
      </c>
      <c r="W427" s="9">
        <f t="shared" si="352"/>
        <v>0</v>
      </c>
      <c r="X427" s="9">
        <f t="shared" si="352"/>
        <v>0</v>
      </c>
      <c r="Y427" s="9">
        <f t="shared" si="352"/>
        <v>846</v>
      </c>
      <c r="Z427" s="9">
        <f t="shared" si="352"/>
        <v>0</v>
      </c>
    </row>
    <row r="428" spans="1:26" ht="33" hidden="1" x14ac:dyDescent="0.25">
      <c r="A428" s="28" t="s">
        <v>37</v>
      </c>
      <c r="B428" s="9">
        <f t="shared" si="346"/>
        <v>909</v>
      </c>
      <c r="C428" s="26" t="s">
        <v>146</v>
      </c>
      <c r="D428" s="26" t="s">
        <v>80</v>
      </c>
      <c r="E428" s="47" t="s">
        <v>456</v>
      </c>
      <c r="F428" s="26" t="s">
        <v>38</v>
      </c>
      <c r="G428" s="9">
        <v>846</v>
      </c>
      <c r="H428" s="10"/>
      <c r="I428" s="86"/>
      <c r="J428" s="86"/>
      <c r="K428" s="86"/>
      <c r="L428" s="86"/>
      <c r="M428" s="9">
        <f>G428+I428+J428+K428+L428</f>
        <v>846</v>
      </c>
      <c r="N428" s="9">
        <f>H428+L428</f>
        <v>0</v>
      </c>
      <c r="O428" s="87"/>
      <c r="P428" s="87"/>
      <c r="Q428" s="87"/>
      <c r="R428" s="87"/>
      <c r="S428" s="9">
        <f>M428+O428+P428+Q428+R428</f>
        <v>846</v>
      </c>
      <c r="T428" s="9">
        <f>N428+R428</f>
        <v>0</v>
      </c>
      <c r="U428" s="87"/>
      <c r="V428" s="87"/>
      <c r="W428" s="87"/>
      <c r="X428" s="87"/>
      <c r="Y428" s="9">
        <f>S428+U428+V428+W428+X428</f>
        <v>846</v>
      </c>
      <c r="Z428" s="9">
        <f>T428+X428</f>
        <v>0</v>
      </c>
    </row>
    <row r="429" spans="1:26" ht="34.5" hidden="1" x14ac:dyDescent="0.3">
      <c r="A429" s="25" t="s">
        <v>602</v>
      </c>
      <c r="B429" s="9">
        <f t="shared" si="346"/>
        <v>909</v>
      </c>
      <c r="C429" s="26" t="s">
        <v>146</v>
      </c>
      <c r="D429" s="26" t="s">
        <v>80</v>
      </c>
      <c r="E429" s="26" t="s">
        <v>601</v>
      </c>
      <c r="F429" s="26"/>
      <c r="G429" s="9">
        <f t="shared" ref="G429:H431" si="353">G430</f>
        <v>0</v>
      </c>
      <c r="H429" s="9">
        <f t="shared" si="353"/>
        <v>0</v>
      </c>
      <c r="I429" s="86"/>
      <c r="J429" s="86"/>
      <c r="K429" s="86"/>
      <c r="L429" s="86"/>
      <c r="M429" s="86"/>
      <c r="N429" s="86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</row>
    <row r="430" spans="1:26" ht="49.5" hidden="1" x14ac:dyDescent="0.25">
      <c r="A430" s="25" t="s">
        <v>671</v>
      </c>
      <c r="B430" s="9">
        <f t="shared" si="346"/>
        <v>909</v>
      </c>
      <c r="C430" s="26" t="s">
        <v>146</v>
      </c>
      <c r="D430" s="26" t="s">
        <v>80</v>
      </c>
      <c r="E430" s="26" t="s">
        <v>670</v>
      </c>
      <c r="F430" s="26"/>
      <c r="G430" s="9">
        <f t="shared" si="353"/>
        <v>0</v>
      </c>
      <c r="H430" s="9">
        <f t="shared" si="353"/>
        <v>0</v>
      </c>
      <c r="I430" s="86"/>
      <c r="J430" s="86"/>
      <c r="K430" s="86"/>
      <c r="L430" s="86"/>
      <c r="M430" s="86"/>
      <c r="N430" s="86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</row>
    <row r="431" spans="1:26" ht="33" hidden="1" x14ac:dyDescent="0.25">
      <c r="A431" s="25" t="s">
        <v>243</v>
      </c>
      <c r="B431" s="9">
        <f t="shared" si="346"/>
        <v>909</v>
      </c>
      <c r="C431" s="26" t="s">
        <v>146</v>
      </c>
      <c r="D431" s="26" t="s">
        <v>80</v>
      </c>
      <c r="E431" s="26" t="s">
        <v>670</v>
      </c>
      <c r="F431" s="26" t="s">
        <v>31</v>
      </c>
      <c r="G431" s="9">
        <f t="shared" si="353"/>
        <v>0</v>
      </c>
      <c r="H431" s="9">
        <f t="shared" si="353"/>
        <v>0</v>
      </c>
      <c r="I431" s="86"/>
      <c r="J431" s="86"/>
      <c r="K431" s="86"/>
      <c r="L431" s="86"/>
      <c r="M431" s="86"/>
      <c r="N431" s="86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</row>
    <row r="432" spans="1:26" ht="33" hidden="1" x14ac:dyDescent="0.25">
      <c r="A432" s="25" t="s">
        <v>37</v>
      </c>
      <c r="B432" s="9">
        <f t="shared" si="346"/>
        <v>909</v>
      </c>
      <c r="C432" s="26" t="s">
        <v>146</v>
      </c>
      <c r="D432" s="26" t="s">
        <v>80</v>
      </c>
      <c r="E432" s="26" t="s">
        <v>670</v>
      </c>
      <c r="F432" s="26" t="s">
        <v>38</v>
      </c>
      <c r="G432" s="9"/>
      <c r="H432" s="9"/>
      <c r="I432" s="86"/>
      <c r="J432" s="86"/>
      <c r="K432" s="86"/>
      <c r="L432" s="86"/>
      <c r="M432" s="86"/>
      <c r="N432" s="86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</row>
    <row r="433" spans="1:26" hidden="1" x14ac:dyDescent="0.25">
      <c r="A433" s="28"/>
      <c r="B433" s="9"/>
      <c r="C433" s="26"/>
      <c r="D433" s="26"/>
      <c r="E433" s="47"/>
      <c r="F433" s="26"/>
      <c r="G433" s="9"/>
      <c r="H433" s="9"/>
      <c r="I433" s="86"/>
      <c r="J433" s="86"/>
      <c r="K433" s="86"/>
      <c r="L433" s="86"/>
      <c r="M433" s="86"/>
      <c r="N433" s="86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</row>
    <row r="434" spans="1:26" ht="40.5" hidden="1" x14ac:dyDescent="0.3">
      <c r="A434" s="39" t="s">
        <v>477</v>
      </c>
      <c r="B434" s="29">
        <v>910</v>
      </c>
      <c r="C434" s="21"/>
      <c r="D434" s="21"/>
      <c r="E434" s="21"/>
      <c r="F434" s="21"/>
      <c r="G434" s="12">
        <f t="shared" ref="G434" si="354">G436+G455</f>
        <v>49117</v>
      </c>
      <c r="H434" s="12">
        <f t="shared" ref="H434:N434" si="355">H436+H455</f>
        <v>0</v>
      </c>
      <c r="I434" s="12">
        <f t="shared" si="355"/>
        <v>0</v>
      </c>
      <c r="J434" s="12">
        <f t="shared" si="355"/>
        <v>0</v>
      </c>
      <c r="K434" s="12">
        <f t="shared" si="355"/>
        <v>0</v>
      </c>
      <c r="L434" s="12">
        <f t="shared" si="355"/>
        <v>0</v>
      </c>
      <c r="M434" s="12">
        <f t="shared" si="355"/>
        <v>49117</v>
      </c>
      <c r="N434" s="12">
        <f t="shared" si="355"/>
        <v>0</v>
      </c>
      <c r="O434" s="12">
        <f t="shared" ref="O434:T434" si="356">O436+O455</f>
        <v>0</v>
      </c>
      <c r="P434" s="12">
        <f t="shared" si="356"/>
        <v>0</v>
      </c>
      <c r="Q434" s="12">
        <f t="shared" si="356"/>
        <v>0</v>
      </c>
      <c r="R434" s="12">
        <f t="shared" si="356"/>
        <v>0</v>
      </c>
      <c r="S434" s="12">
        <f t="shared" si="356"/>
        <v>49117</v>
      </c>
      <c r="T434" s="12">
        <f t="shared" si="356"/>
        <v>0</v>
      </c>
      <c r="U434" s="12">
        <f t="shared" ref="U434:Z434" si="357">U436+U455</f>
        <v>0</v>
      </c>
      <c r="V434" s="12">
        <f t="shared" si="357"/>
        <v>0</v>
      </c>
      <c r="W434" s="12">
        <f t="shared" si="357"/>
        <v>0</v>
      </c>
      <c r="X434" s="12">
        <f t="shared" si="357"/>
        <v>0</v>
      </c>
      <c r="Y434" s="12">
        <f t="shared" si="357"/>
        <v>49117</v>
      </c>
      <c r="Z434" s="12">
        <f t="shared" si="357"/>
        <v>0</v>
      </c>
    </row>
    <row r="435" spans="1:26" s="74" customFormat="1" hidden="1" x14ac:dyDescent="0.25">
      <c r="A435" s="77"/>
      <c r="B435" s="76"/>
      <c r="C435" s="27"/>
      <c r="D435" s="27"/>
      <c r="E435" s="27"/>
      <c r="F435" s="27"/>
      <c r="G435" s="73"/>
      <c r="H435" s="73"/>
      <c r="I435" s="73"/>
      <c r="J435" s="73"/>
      <c r="K435" s="73"/>
      <c r="L435" s="73"/>
      <c r="M435" s="73"/>
      <c r="N435" s="73"/>
      <c r="O435" s="73"/>
      <c r="P435" s="73"/>
      <c r="Q435" s="73"/>
      <c r="R435" s="73"/>
      <c r="S435" s="73"/>
      <c r="T435" s="73"/>
      <c r="U435" s="73"/>
      <c r="V435" s="73"/>
      <c r="W435" s="73"/>
      <c r="X435" s="73"/>
      <c r="Y435" s="73"/>
      <c r="Z435" s="73"/>
    </row>
    <row r="436" spans="1:26" ht="18.75" hidden="1" x14ac:dyDescent="0.3">
      <c r="A436" s="40" t="s">
        <v>59</v>
      </c>
      <c r="B436" s="24">
        <f>B434</f>
        <v>910</v>
      </c>
      <c r="C436" s="24" t="s">
        <v>22</v>
      </c>
      <c r="D436" s="24" t="s">
        <v>60</v>
      </c>
      <c r="E436" s="24"/>
      <c r="F436" s="24"/>
      <c r="G436" s="13">
        <f t="shared" ref="G436" si="358">G437+G442+G447</f>
        <v>8420</v>
      </c>
      <c r="H436" s="13">
        <f t="shared" ref="H436:N436" si="359">H437+H442+H447</f>
        <v>0</v>
      </c>
      <c r="I436" s="13">
        <f t="shared" si="359"/>
        <v>0</v>
      </c>
      <c r="J436" s="13">
        <f t="shared" si="359"/>
        <v>0</v>
      </c>
      <c r="K436" s="13">
        <f t="shared" si="359"/>
        <v>0</v>
      </c>
      <c r="L436" s="13">
        <f t="shared" si="359"/>
        <v>0</v>
      </c>
      <c r="M436" s="13">
        <f t="shared" si="359"/>
        <v>8420</v>
      </c>
      <c r="N436" s="13">
        <f t="shared" si="359"/>
        <v>0</v>
      </c>
      <c r="O436" s="13">
        <f t="shared" ref="O436:T436" si="360">O437+O442+O447</f>
        <v>0</v>
      </c>
      <c r="P436" s="13">
        <f t="shared" si="360"/>
        <v>0</v>
      </c>
      <c r="Q436" s="13">
        <f t="shared" si="360"/>
        <v>0</v>
      </c>
      <c r="R436" s="13">
        <f t="shared" si="360"/>
        <v>0</v>
      </c>
      <c r="S436" s="13">
        <f t="shared" si="360"/>
        <v>8420</v>
      </c>
      <c r="T436" s="13">
        <f t="shared" si="360"/>
        <v>0</v>
      </c>
      <c r="U436" s="13">
        <f t="shared" ref="U436:Z436" si="361">U437+U442+U447</f>
        <v>0</v>
      </c>
      <c r="V436" s="13">
        <f t="shared" si="361"/>
        <v>0</v>
      </c>
      <c r="W436" s="13">
        <f t="shared" si="361"/>
        <v>0</v>
      </c>
      <c r="X436" s="13">
        <f t="shared" si="361"/>
        <v>0</v>
      </c>
      <c r="Y436" s="13">
        <f t="shared" si="361"/>
        <v>8420</v>
      </c>
      <c r="Z436" s="13">
        <f t="shared" si="361"/>
        <v>0</v>
      </c>
    </row>
    <row r="437" spans="1:26" ht="49.5" hidden="1" x14ac:dyDescent="0.25">
      <c r="A437" s="28" t="s">
        <v>566</v>
      </c>
      <c r="B437" s="26">
        <f>B455</f>
        <v>910</v>
      </c>
      <c r="C437" s="26" t="s">
        <v>22</v>
      </c>
      <c r="D437" s="26" t="s">
        <v>60</v>
      </c>
      <c r="E437" s="26" t="s">
        <v>70</v>
      </c>
      <c r="F437" s="26"/>
      <c r="G437" s="9">
        <f t="shared" ref="G437:V440" si="362">G438</f>
        <v>2073</v>
      </c>
      <c r="H437" s="9">
        <f t="shared" si="362"/>
        <v>0</v>
      </c>
      <c r="I437" s="9">
        <f t="shared" si="362"/>
        <v>0</v>
      </c>
      <c r="J437" s="9">
        <f t="shared" si="362"/>
        <v>0</v>
      </c>
      <c r="K437" s="9">
        <f t="shared" si="362"/>
        <v>0</v>
      </c>
      <c r="L437" s="9">
        <f t="shared" si="362"/>
        <v>0</v>
      </c>
      <c r="M437" s="9">
        <f t="shared" si="362"/>
        <v>2073</v>
      </c>
      <c r="N437" s="9">
        <f t="shared" si="362"/>
        <v>0</v>
      </c>
      <c r="O437" s="9">
        <f t="shared" si="362"/>
        <v>0</v>
      </c>
      <c r="P437" s="9">
        <f t="shared" si="362"/>
        <v>0</v>
      </c>
      <c r="Q437" s="9">
        <f t="shared" si="362"/>
        <v>0</v>
      </c>
      <c r="R437" s="9">
        <f t="shared" si="362"/>
        <v>0</v>
      </c>
      <c r="S437" s="9">
        <f t="shared" si="362"/>
        <v>2073</v>
      </c>
      <c r="T437" s="9">
        <f t="shared" si="362"/>
        <v>0</v>
      </c>
      <c r="U437" s="9">
        <f t="shared" si="362"/>
        <v>0</v>
      </c>
      <c r="V437" s="9">
        <f t="shared" si="362"/>
        <v>0</v>
      </c>
      <c r="W437" s="9">
        <f t="shared" ref="U437:Z440" si="363">W438</f>
        <v>0</v>
      </c>
      <c r="X437" s="9">
        <f t="shared" si="363"/>
        <v>0</v>
      </c>
      <c r="Y437" s="9">
        <f t="shared" si="363"/>
        <v>2073</v>
      </c>
      <c r="Z437" s="9">
        <f t="shared" si="363"/>
        <v>0</v>
      </c>
    </row>
    <row r="438" spans="1:26" ht="20.100000000000001" hidden="1" customHeight="1" x14ac:dyDescent="0.25">
      <c r="A438" s="28" t="s">
        <v>15</v>
      </c>
      <c r="B438" s="26">
        <f>B456</f>
        <v>910</v>
      </c>
      <c r="C438" s="26" t="s">
        <v>22</v>
      </c>
      <c r="D438" s="26" t="s">
        <v>60</v>
      </c>
      <c r="E438" s="26" t="s">
        <v>71</v>
      </c>
      <c r="F438" s="26"/>
      <c r="G438" s="9">
        <f t="shared" si="362"/>
        <v>2073</v>
      </c>
      <c r="H438" s="9">
        <f t="shared" si="362"/>
        <v>0</v>
      </c>
      <c r="I438" s="9">
        <f t="shared" si="362"/>
        <v>0</v>
      </c>
      <c r="J438" s="9">
        <f t="shared" si="362"/>
        <v>0</v>
      </c>
      <c r="K438" s="9">
        <f t="shared" si="362"/>
        <v>0</v>
      </c>
      <c r="L438" s="9">
        <f t="shared" si="362"/>
        <v>0</v>
      </c>
      <c r="M438" s="9">
        <f t="shared" si="362"/>
        <v>2073</v>
      </c>
      <c r="N438" s="9">
        <f t="shared" si="362"/>
        <v>0</v>
      </c>
      <c r="O438" s="9">
        <f t="shared" si="362"/>
        <v>0</v>
      </c>
      <c r="P438" s="9">
        <f t="shared" si="362"/>
        <v>0</v>
      </c>
      <c r="Q438" s="9">
        <f t="shared" si="362"/>
        <v>0</v>
      </c>
      <c r="R438" s="9">
        <f t="shared" si="362"/>
        <v>0</v>
      </c>
      <c r="S438" s="9">
        <f t="shared" si="362"/>
        <v>2073</v>
      </c>
      <c r="T438" s="9">
        <f t="shared" si="362"/>
        <v>0</v>
      </c>
      <c r="U438" s="9">
        <f t="shared" si="363"/>
        <v>0</v>
      </c>
      <c r="V438" s="9">
        <f t="shared" si="363"/>
        <v>0</v>
      </c>
      <c r="W438" s="9">
        <f t="shared" si="363"/>
        <v>0</v>
      </c>
      <c r="X438" s="9">
        <f t="shared" si="363"/>
        <v>0</v>
      </c>
      <c r="Y438" s="9">
        <f t="shared" si="363"/>
        <v>2073</v>
      </c>
      <c r="Z438" s="9">
        <f t="shared" si="363"/>
        <v>0</v>
      </c>
    </row>
    <row r="439" spans="1:26" ht="33" hidden="1" x14ac:dyDescent="0.25">
      <c r="A439" s="48" t="s">
        <v>72</v>
      </c>
      <c r="B439" s="26">
        <f>B457</f>
        <v>910</v>
      </c>
      <c r="C439" s="26" t="s">
        <v>22</v>
      </c>
      <c r="D439" s="26" t="s">
        <v>60</v>
      </c>
      <c r="E439" s="26" t="s">
        <v>73</v>
      </c>
      <c r="F439" s="26"/>
      <c r="G439" s="9">
        <f t="shared" si="362"/>
        <v>2073</v>
      </c>
      <c r="H439" s="9">
        <f t="shared" si="362"/>
        <v>0</v>
      </c>
      <c r="I439" s="9">
        <f t="shared" si="362"/>
        <v>0</v>
      </c>
      <c r="J439" s="9">
        <f t="shared" si="362"/>
        <v>0</v>
      </c>
      <c r="K439" s="9">
        <f t="shared" si="362"/>
        <v>0</v>
      </c>
      <c r="L439" s="9">
        <f t="shared" si="362"/>
        <v>0</v>
      </c>
      <c r="M439" s="9">
        <f t="shared" si="362"/>
        <v>2073</v>
      </c>
      <c r="N439" s="9">
        <f t="shared" si="362"/>
        <v>0</v>
      </c>
      <c r="O439" s="9">
        <f t="shared" si="362"/>
        <v>0</v>
      </c>
      <c r="P439" s="9">
        <f t="shared" si="362"/>
        <v>0</v>
      </c>
      <c r="Q439" s="9">
        <f t="shared" si="362"/>
        <v>0</v>
      </c>
      <c r="R439" s="9">
        <f t="shared" si="362"/>
        <v>0</v>
      </c>
      <c r="S439" s="9">
        <f t="shared" si="362"/>
        <v>2073</v>
      </c>
      <c r="T439" s="9">
        <f t="shared" si="362"/>
        <v>0</v>
      </c>
      <c r="U439" s="9">
        <f t="shared" si="363"/>
        <v>0</v>
      </c>
      <c r="V439" s="9">
        <f t="shared" si="363"/>
        <v>0</v>
      </c>
      <c r="W439" s="9">
        <f t="shared" si="363"/>
        <v>0</v>
      </c>
      <c r="X439" s="9">
        <f t="shared" si="363"/>
        <v>0</v>
      </c>
      <c r="Y439" s="9">
        <f t="shared" si="363"/>
        <v>2073</v>
      </c>
      <c r="Z439" s="9">
        <f t="shared" si="363"/>
        <v>0</v>
      </c>
    </row>
    <row r="440" spans="1:26" ht="33" hidden="1" x14ac:dyDescent="0.25">
      <c r="A440" s="25" t="s">
        <v>243</v>
      </c>
      <c r="B440" s="26">
        <f>B458</f>
        <v>910</v>
      </c>
      <c r="C440" s="26" t="s">
        <v>22</v>
      </c>
      <c r="D440" s="26" t="s">
        <v>60</v>
      </c>
      <c r="E440" s="26" t="s">
        <v>73</v>
      </c>
      <c r="F440" s="26" t="s">
        <v>31</v>
      </c>
      <c r="G440" s="9">
        <f t="shared" si="362"/>
        <v>2073</v>
      </c>
      <c r="H440" s="9">
        <f t="shared" si="362"/>
        <v>0</v>
      </c>
      <c r="I440" s="9">
        <f t="shared" si="362"/>
        <v>0</v>
      </c>
      <c r="J440" s="9">
        <f t="shared" si="362"/>
        <v>0</v>
      </c>
      <c r="K440" s="9">
        <f t="shared" si="362"/>
        <v>0</v>
      </c>
      <c r="L440" s="9">
        <f t="shared" si="362"/>
        <v>0</v>
      </c>
      <c r="M440" s="9">
        <f t="shared" si="362"/>
        <v>2073</v>
      </c>
      <c r="N440" s="9">
        <f t="shared" si="362"/>
        <v>0</v>
      </c>
      <c r="O440" s="9">
        <f t="shared" si="362"/>
        <v>0</v>
      </c>
      <c r="P440" s="9">
        <f t="shared" si="362"/>
        <v>0</v>
      </c>
      <c r="Q440" s="9">
        <f t="shared" si="362"/>
        <v>0</v>
      </c>
      <c r="R440" s="9">
        <f t="shared" si="362"/>
        <v>0</v>
      </c>
      <c r="S440" s="9">
        <f t="shared" si="362"/>
        <v>2073</v>
      </c>
      <c r="T440" s="9">
        <f t="shared" si="362"/>
        <v>0</v>
      </c>
      <c r="U440" s="9">
        <f t="shared" si="363"/>
        <v>0</v>
      </c>
      <c r="V440" s="9">
        <f t="shared" si="363"/>
        <v>0</v>
      </c>
      <c r="W440" s="9">
        <f t="shared" si="363"/>
        <v>0</v>
      </c>
      <c r="X440" s="9">
        <f t="shared" si="363"/>
        <v>0</v>
      </c>
      <c r="Y440" s="9">
        <f t="shared" si="363"/>
        <v>2073</v>
      </c>
      <c r="Z440" s="9">
        <f t="shared" si="363"/>
        <v>0</v>
      </c>
    </row>
    <row r="441" spans="1:26" ht="33" hidden="1" x14ac:dyDescent="0.25">
      <c r="A441" s="28" t="s">
        <v>37</v>
      </c>
      <c r="B441" s="26">
        <f>B459</f>
        <v>910</v>
      </c>
      <c r="C441" s="26" t="s">
        <v>22</v>
      </c>
      <c r="D441" s="26" t="s">
        <v>60</v>
      </c>
      <c r="E441" s="26" t="s">
        <v>73</v>
      </c>
      <c r="F441" s="26" t="s">
        <v>38</v>
      </c>
      <c r="G441" s="9">
        <v>2073</v>
      </c>
      <c r="H441" s="10"/>
      <c r="I441" s="86"/>
      <c r="J441" s="86"/>
      <c r="K441" s="86"/>
      <c r="L441" s="86"/>
      <c r="M441" s="9">
        <f>G441+I441+J441+K441+L441</f>
        <v>2073</v>
      </c>
      <c r="N441" s="9">
        <f>H441+L441</f>
        <v>0</v>
      </c>
      <c r="O441" s="87"/>
      <c r="P441" s="87"/>
      <c r="Q441" s="87"/>
      <c r="R441" s="87"/>
      <c r="S441" s="9">
        <f>M441+O441+P441+Q441+R441</f>
        <v>2073</v>
      </c>
      <c r="T441" s="9">
        <f>N441+R441</f>
        <v>0</v>
      </c>
      <c r="U441" s="87"/>
      <c r="V441" s="87"/>
      <c r="W441" s="87"/>
      <c r="X441" s="87"/>
      <c r="Y441" s="9">
        <f>S441+U441+V441+W441+X441</f>
        <v>2073</v>
      </c>
      <c r="Z441" s="9">
        <f>T441+X441</f>
        <v>0</v>
      </c>
    </row>
    <row r="442" spans="1:26" ht="49.5" hidden="1" x14ac:dyDescent="0.25">
      <c r="A442" s="28" t="s">
        <v>427</v>
      </c>
      <c r="B442" s="26">
        <f>B441</f>
        <v>910</v>
      </c>
      <c r="C442" s="26" t="s">
        <v>22</v>
      </c>
      <c r="D442" s="26" t="s">
        <v>60</v>
      </c>
      <c r="E442" s="26" t="s">
        <v>74</v>
      </c>
      <c r="F442" s="26"/>
      <c r="G442" s="9">
        <f t="shared" ref="G442:V445" si="364">G443</f>
        <v>1151</v>
      </c>
      <c r="H442" s="9">
        <f t="shared" si="364"/>
        <v>0</v>
      </c>
      <c r="I442" s="9">
        <f t="shared" si="364"/>
        <v>0</v>
      </c>
      <c r="J442" s="9">
        <f t="shared" si="364"/>
        <v>0</v>
      </c>
      <c r="K442" s="9">
        <f t="shared" si="364"/>
        <v>0</v>
      </c>
      <c r="L442" s="9">
        <f t="shared" si="364"/>
        <v>0</v>
      </c>
      <c r="M442" s="9">
        <f t="shared" si="364"/>
        <v>1151</v>
      </c>
      <c r="N442" s="9">
        <f t="shared" si="364"/>
        <v>0</v>
      </c>
      <c r="O442" s="9">
        <f t="shared" si="364"/>
        <v>0</v>
      </c>
      <c r="P442" s="9">
        <f t="shared" si="364"/>
        <v>0</v>
      </c>
      <c r="Q442" s="9">
        <f t="shared" si="364"/>
        <v>0</v>
      </c>
      <c r="R442" s="9">
        <f t="shared" si="364"/>
        <v>0</v>
      </c>
      <c r="S442" s="9">
        <f t="shared" si="364"/>
        <v>1151</v>
      </c>
      <c r="T442" s="9">
        <f t="shared" si="364"/>
        <v>0</v>
      </c>
      <c r="U442" s="9">
        <f t="shared" si="364"/>
        <v>0</v>
      </c>
      <c r="V442" s="9">
        <f t="shared" si="364"/>
        <v>0</v>
      </c>
      <c r="W442" s="9">
        <f t="shared" ref="U442:Z445" si="365">W443</f>
        <v>0</v>
      </c>
      <c r="X442" s="9">
        <f t="shared" si="365"/>
        <v>0</v>
      </c>
      <c r="Y442" s="9">
        <f t="shared" si="365"/>
        <v>1151</v>
      </c>
      <c r="Z442" s="9">
        <f t="shared" si="365"/>
        <v>0</v>
      </c>
    </row>
    <row r="443" spans="1:26" ht="20.100000000000001" hidden="1" customHeight="1" x14ac:dyDescent="0.25">
      <c r="A443" s="28" t="s">
        <v>15</v>
      </c>
      <c r="B443" s="26">
        <f>B442</f>
        <v>910</v>
      </c>
      <c r="C443" s="26" t="s">
        <v>22</v>
      </c>
      <c r="D443" s="26" t="s">
        <v>60</v>
      </c>
      <c r="E443" s="26" t="s">
        <v>543</v>
      </c>
      <c r="F443" s="26"/>
      <c r="G443" s="9">
        <f t="shared" si="364"/>
        <v>1151</v>
      </c>
      <c r="H443" s="9">
        <f t="shared" si="364"/>
        <v>0</v>
      </c>
      <c r="I443" s="9">
        <f t="shared" si="364"/>
        <v>0</v>
      </c>
      <c r="J443" s="9">
        <f t="shared" si="364"/>
        <v>0</v>
      </c>
      <c r="K443" s="9">
        <f t="shared" si="364"/>
        <v>0</v>
      </c>
      <c r="L443" s="9">
        <f t="shared" si="364"/>
        <v>0</v>
      </c>
      <c r="M443" s="9">
        <f t="shared" si="364"/>
        <v>1151</v>
      </c>
      <c r="N443" s="9">
        <f t="shared" si="364"/>
        <v>0</v>
      </c>
      <c r="O443" s="9">
        <f t="shared" si="364"/>
        <v>0</v>
      </c>
      <c r="P443" s="9">
        <f t="shared" si="364"/>
        <v>0</v>
      </c>
      <c r="Q443" s="9">
        <f t="shared" si="364"/>
        <v>0</v>
      </c>
      <c r="R443" s="9">
        <f t="shared" si="364"/>
        <v>0</v>
      </c>
      <c r="S443" s="9">
        <f t="shared" si="364"/>
        <v>1151</v>
      </c>
      <c r="T443" s="9">
        <f t="shared" si="364"/>
        <v>0</v>
      </c>
      <c r="U443" s="9">
        <f t="shared" si="365"/>
        <v>0</v>
      </c>
      <c r="V443" s="9">
        <f t="shared" si="365"/>
        <v>0</v>
      </c>
      <c r="W443" s="9">
        <f t="shared" si="365"/>
        <v>0</v>
      </c>
      <c r="X443" s="9">
        <f t="shared" si="365"/>
        <v>0</v>
      </c>
      <c r="Y443" s="9">
        <f t="shared" si="365"/>
        <v>1151</v>
      </c>
      <c r="Z443" s="9">
        <f t="shared" si="365"/>
        <v>0</v>
      </c>
    </row>
    <row r="444" spans="1:26" ht="20.100000000000001" hidden="1" customHeight="1" x14ac:dyDescent="0.25">
      <c r="A444" s="28" t="s">
        <v>61</v>
      </c>
      <c r="B444" s="26">
        <f>B443</f>
        <v>910</v>
      </c>
      <c r="C444" s="26" t="s">
        <v>22</v>
      </c>
      <c r="D444" s="26" t="s">
        <v>60</v>
      </c>
      <c r="E444" s="26" t="s">
        <v>544</v>
      </c>
      <c r="F444" s="26"/>
      <c r="G444" s="9">
        <f t="shared" si="364"/>
        <v>1151</v>
      </c>
      <c r="H444" s="9">
        <f t="shared" si="364"/>
        <v>0</v>
      </c>
      <c r="I444" s="9">
        <f t="shared" si="364"/>
        <v>0</v>
      </c>
      <c r="J444" s="9">
        <f t="shared" si="364"/>
        <v>0</v>
      </c>
      <c r="K444" s="9">
        <f t="shared" si="364"/>
        <v>0</v>
      </c>
      <c r="L444" s="9">
        <f t="shared" si="364"/>
        <v>0</v>
      </c>
      <c r="M444" s="9">
        <f t="shared" si="364"/>
        <v>1151</v>
      </c>
      <c r="N444" s="9">
        <f t="shared" si="364"/>
        <v>0</v>
      </c>
      <c r="O444" s="9">
        <f t="shared" si="364"/>
        <v>0</v>
      </c>
      <c r="P444" s="9">
        <f t="shared" si="364"/>
        <v>0</v>
      </c>
      <c r="Q444" s="9">
        <f t="shared" si="364"/>
        <v>0</v>
      </c>
      <c r="R444" s="9">
        <f t="shared" si="364"/>
        <v>0</v>
      </c>
      <c r="S444" s="9">
        <f t="shared" si="364"/>
        <v>1151</v>
      </c>
      <c r="T444" s="9">
        <f t="shared" si="364"/>
        <v>0</v>
      </c>
      <c r="U444" s="9">
        <f t="shared" si="365"/>
        <v>0</v>
      </c>
      <c r="V444" s="9">
        <f t="shared" si="365"/>
        <v>0</v>
      </c>
      <c r="W444" s="9">
        <f t="shared" si="365"/>
        <v>0</v>
      </c>
      <c r="X444" s="9">
        <f t="shared" si="365"/>
        <v>0</v>
      </c>
      <c r="Y444" s="9">
        <f t="shared" si="365"/>
        <v>1151</v>
      </c>
      <c r="Z444" s="9">
        <f t="shared" si="365"/>
        <v>0</v>
      </c>
    </row>
    <row r="445" spans="1:26" ht="33" hidden="1" x14ac:dyDescent="0.25">
      <c r="A445" s="25" t="s">
        <v>243</v>
      </c>
      <c r="B445" s="26">
        <f>B444</f>
        <v>910</v>
      </c>
      <c r="C445" s="26" t="s">
        <v>22</v>
      </c>
      <c r="D445" s="26" t="s">
        <v>60</v>
      </c>
      <c r="E445" s="26" t="s">
        <v>544</v>
      </c>
      <c r="F445" s="26" t="s">
        <v>31</v>
      </c>
      <c r="G445" s="9">
        <f t="shared" si="364"/>
        <v>1151</v>
      </c>
      <c r="H445" s="9">
        <f t="shared" si="364"/>
        <v>0</v>
      </c>
      <c r="I445" s="9">
        <f t="shared" si="364"/>
        <v>0</v>
      </c>
      <c r="J445" s="9">
        <f t="shared" si="364"/>
        <v>0</v>
      </c>
      <c r="K445" s="9">
        <f t="shared" si="364"/>
        <v>0</v>
      </c>
      <c r="L445" s="9">
        <f t="shared" si="364"/>
        <v>0</v>
      </c>
      <c r="M445" s="9">
        <f t="shared" si="364"/>
        <v>1151</v>
      </c>
      <c r="N445" s="9">
        <f t="shared" si="364"/>
        <v>0</v>
      </c>
      <c r="O445" s="9">
        <f t="shared" si="364"/>
        <v>0</v>
      </c>
      <c r="P445" s="9">
        <f t="shared" si="364"/>
        <v>0</v>
      </c>
      <c r="Q445" s="9">
        <f t="shared" si="364"/>
        <v>0</v>
      </c>
      <c r="R445" s="9">
        <f t="shared" si="364"/>
        <v>0</v>
      </c>
      <c r="S445" s="9">
        <f t="shared" si="364"/>
        <v>1151</v>
      </c>
      <c r="T445" s="9">
        <f t="shared" si="364"/>
        <v>0</v>
      </c>
      <c r="U445" s="9">
        <f t="shared" si="365"/>
        <v>0</v>
      </c>
      <c r="V445" s="9">
        <f t="shared" si="365"/>
        <v>0</v>
      </c>
      <c r="W445" s="9">
        <f t="shared" si="365"/>
        <v>0</v>
      </c>
      <c r="X445" s="9">
        <f t="shared" si="365"/>
        <v>0</v>
      </c>
      <c r="Y445" s="9">
        <f t="shared" si="365"/>
        <v>1151</v>
      </c>
      <c r="Z445" s="9">
        <f t="shared" si="365"/>
        <v>0</v>
      </c>
    </row>
    <row r="446" spans="1:26" ht="33" hidden="1" x14ac:dyDescent="0.25">
      <c r="A446" s="28" t="s">
        <v>37</v>
      </c>
      <c r="B446" s="26">
        <f>B445</f>
        <v>910</v>
      </c>
      <c r="C446" s="26" t="s">
        <v>22</v>
      </c>
      <c r="D446" s="26" t="s">
        <v>60</v>
      </c>
      <c r="E446" s="26" t="s">
        <v>544</v>
      </c>
      <c r="F446" s="26" t="s">
        <v>38</v>
      </c>
      <c r="G446" s="9">
        <v>1151</v>
      </c>
      <c r="H446" s="10"/>
      <c r="I446" s="86"/>
      <c r="J446" s="86"/>
      <c r="K446" s="86"/>
      <c r="L446" s="86"/>
      <c r="M446" s="9">
        <f>G446+I446+J446+K446+L446</f>
        <v>1151</v>
      </c>
      <c r="N446" s="9">
        <f>H446+L446</f>
        <v>0</v>
      </c>
      <c r="O446" s="87"/>
      <c r="P446" s="87"/>
      <c r="Q446" s="87"/>
      <c r="R446" s="87"/>
      <c r="S446" s="9">
        <f>M446+O446+P446+Q446+R446</f>
        <v>1151</v>
      </c>
      <c r="T446" s="9">
        <f>N446+R446</f>
        <v>0</v>
      </c>
      <c r="U446" s="87"/>
      <c r="V446" s="87"/>
      <c r="W446" s="87"/>
      <c r="X446" s="87"/>
      <c r="Y446" s="9">
        <f>S446+U446+V446+W446+X446</f>
        <v>1151</v>
      </c>
      <c r="Z446" s="9">
        <f>T446+X446</f>
        <v>0</v>
      </c>
    </row>
    <row r="447" spans="1:26" ht="20.100000000000001" hidden="1" customHeight="1" x14ac:dyDescent="0.25">
      <c r="A447" s="28" t="s">
        <v>62</v>
      </c>
      <c r="B447" s="26">
        <v>910</v>
      </c>
      <c r="C447" s="26" t="s">
        <v>22</v>
      </c>
      <c r="D447" s="26" t="s">
        <v>60</v>
      </c>
      <c r="E447" s="26" t="s">
        <v>63</v>
      </c>
      <c r="F447" s="26"/>
      <c r="G447" s="9">
        <f t="shared" ref="G447:V450" si="366">G448</f>
        <v>5196</v>
      </c>
      <c r="H447" s="9">
        <f t="shared" si="366"/>
        <v>0</v>
      </c>
      <c r="I447" s="9">
        <f t="shared" si="366"/>
        <v>0</v>
      </c>
      <c r="J447" s="9">
        <f t="shared" si="366"/>
        <v>0</v>
      </c>
      <c r="K447" s="9">
        <f t="shared" si="366"/>
        <v>0</v>
      </c>
      <c r="L447" s="9">
        <f t="shared" si="366"/>
        <v>0</v>
      </c>
      <c r="M447" s="9">
        <f t="shared" si="366"/>
        <v>5196</v>
      </c>
      <c r="N447" s="9">
        <f t="shared" si="366"/>
        <v>0</v>
      </c>
      <c r="O447" s="9">
        <f t="shared" si="366"/>
        <v>0</v>
      </c>
      <c r="P447" s="9">
        <f t="shared" si="366"/>
        <v>0</v>
      </c>
      <c r="Q447" s="9">
        <f t="shared" si="366"/>
        <v>0</v>
      </c>
      <c r="R447" s="9">
        <f t="shared" si="366"/>
        <v>0</v>
      </c>
      <c r="S447" s="9">
        <f t="shared" si="366"/>
        <v>5196</v>
      </c>
      <c r="T447" s="9">
        <f t="shared" si="366"/>
        <v>0</v>
      </c>
      <c r="U447" s="9">
        <f t="shared" si="366"/>
        <v>0</v>
      </c>
      <c r="V447" s="9">
        <f t="shared" si="366"/>
        <v>0</v>
      </c>
      <c r="W447" s="9">
        <f t="shared" ref="U447:Z450" si="367">W448</f>
        <v>0</v>
      </c>
      <c r="X447" s="9">
        <f t="shared" si="367"/>
        <v>0</v>
      </c>
      <c r="Y447" s="9">
        <f t="shared" si="367"/>
        <v>5196</v>
      </c>
      <c r="Z447" s="9">
        <f t="shared" si="367"/>
        <v>0</v>
      </c>
    </row>
    <row r="448" spans="1:26" ht="20.100000000000001" hidden="1" customHeight="1" x14ac:dyDescent="0.25">
      <c r="A448" s="28" t="s">
        <v>15</v>
      </c>
      <c r="B448" s="26">
        <f>B447</f>
        <v>910</v>
      </c>
      <c r="C448" s="26" t="s">
        <v>22</v>
      </c>
      <c r="D448" s="26" t="s">
        <v>60</v>
      </c>
      <c r="E448" s="26" t="s">
        <v>64</v>
      </c>
      <c r="F448" s="26"/>
      <c r="G448" s="9">
        <f t="shared" si="366"/>
        <v>5196</v>
      </c>
      <c r="H448" s="9">
        <f t="shared" si="366"/>
        <v>0</v>
      </c>
      <c r="I448" s="9">
        <f t="shared" si="366"/>
        <v>0</v>
      </c>
      <c r="J448" s="9">
        <f t="shared" si="366"/>
        <v>0</v>
      </c>
      <c r="K448" s="9">
        <f t="shared" si="366"/>
        <v>0</v>
      </c>
      <c r="L448" s="9">
        <f t="shared" si="366"/>
        <v>0</v>
      </c>
      <c r="M448" s="9">
        <f t="shared" si="366"/>
        <v>5196</v>
      </c>
      <c r="N448" s="9">
        <f t="shared" si="366"/>
        <v>0</v>
      </c>
      <c r="O448" s="9">
        <f t="shared" si="366"/>
        <v>0</v>
      </c>
      <c r="P448" s="9">
        <f t="shared" si="366"/>
        <v>0</v>
      </c>
      <c r="Q448" s="9">
        <f t="shared" si="366"/>
        <v>0</v>
      </c>
      <c r="R448" s="9">
        <f t="shared" si="366"/>
        <v>0</v>
      </c>
      <c r="S448" s="9">
        <f t="shared" si="366"/>
        <v>5196</v>
      </c>
      <c r="T448" s="9">
        <f t="shared" si="366"/>
        <v>0</v>
      </c>
      <c r="U448" s="9">
        <f t="shared" si="367"/>
        <v>0</v>
      </c>
      <c r="V448" s="9">
        <f t="shared" si="367"/>
        <v>0</v>
      </c>
      <c r="W448" s="9">
        <f t="shared" si="367"/>
        <v>0</v>
      </c>
      <c r="X448" s="9">
        <f t="shared" si="367"/>
        <v>0</v>
      </c>
      <c r="Y448" s="9">
        <f t="shared" si="367"/>
        <v>5196</v>
      </c>
      <c r="Z448" s="9">
        <f t="shared" si="367"/>
        <v>0</v>
      </c>
    </row>
    <row r="449" spans="1:26" ht="20.100000000000001" hidden="1" customHeight="1" x14ac:dyDescent="0.25">
      <c r="A449" s="28" t="s">
        <v>61</v>
      </c>
      <c r="B449" s="26">
        <f>B448</f>
        <v>910</v>
      </c>
      <c r="C449" s="26" t="s">
        <v>22</v>
      </c>
      <c r="D449" s="26" t="s">
        <v>60</v>
      </c>
      <c r="E449" s="26" t="s">
        <v>65</v>
      </c>
      <c r="F449" s="26"/>
      <c r="G449" s="9">
        <f>G450+G452</f>
        <v>5196</v>
      </c>
      <c r="H449" s="9">
        <f t="shared" ref="H449:N449" si="368">H450+H452</f>
        <v>0</v>
      </c>
      <c r="I449" s="9">
        <f t="shared" si="368"/>
        <v>0</v>
      </c>
      <c r="J449" s="9">
        <f t="shared" si="368"/>
        <v>0</v>
      </c>
      <c r="K449" s="9">
        <f t="shared" si="368"/>
        <v>0</v>
      </c>
      <c r="L449" s="9">
        <f t="shared" si="368"/>
        <v>0</v>
      </c>
      <c r="M449" s="9">
        <f t="shared" si="368"/>
        <v>5196</v>
      </c>
      <c r="N449" s="9">
        <f t="shared" si="368"/>
        <v>0</v>
      </c>
      <c r="O449" s="9">
        <f t="shared" ref="O449:T449" si="369">O450+O452</f>
        <v>0</v>
      </c>
      <c r="P449" s="9">
        <f t="shared" si="369"/>
        <v>0</v>
      </c>
      <c r="Q449" s="9">
        <f t="shared" si="369"/>
        <v>0</v>
      </c>
      <c r="R449" s="9">
        <f t="shared" si="369"/>
        <v>0</v>
      </c>
      <c r="S449" s="9">
        <f t="shared" si="369"/>
        <v>5196</v>
      </c>
      <c r="T449" s="9">
        <f t="shared" si="369"/>
        <v>0</v>
      </c>
      <c r="U449" s="9">
        <f t="shared" ref="U449:Z449" si="370">U450+U452</f>
        <v>0</v>
      </c>
      <c r="V449" s="9">
        <f t="shared" si="370"/>
        <v>0</v>
      </c>
      <c r="W449" s="9">
        <f t="shared" si="370"/>
        <v>0</v>
      </c>
      <c r="X449" s="9">
        <f t="shared" si="370"/>
        <v>0</v>
      </c>
      <c r="Y449" s="9">
        <f t="shared" si="370"/>
        <v>5196</v>
      </c>
      <c r="Z449" s="9">
        <f t="shared" si="370"/>
        <v>0</v>
      </c>
    </row>
    <row r="450" spans="1:26" ht="33" hidden="1" x14ac:dyDescent="0.25">
      <c r="A450" s="25" t="s">
        <v>243</v>
      </c>
      <c r="B450" s="9">
        <f>B449</f>
        <v>910</v>
      </c>
      <c r="C450" s="26" t="s">
        <v>22</v>
      </c>
      <c r="D450" s="26" t="s">
        <v>60</v>
      </c>
      <c r="E450" s="47" t="s">
        <v>65</v>
      </c>
      <c r="F450" s="26" t="s">
        <v>31</v>
      </c>
      <c r="G450" s="9">
        <f t="shared" si="366"/>
        <v>3596</v>
      </c>
      <c r="H450" s="9">
        <f t="shared" si="366"/>
        <v>0</v>
      </c>
      <c r="I450" s="9">
        <f t="shared" si="366"/>
        <v>0</v>
      </c>
      <c r="J450" s="9">
        <f t="shared" si="366"/>
        <v>0</v>
      </c>
      <c r="K450" s="9">
        <f t="shared" si="366"/>
        <v>0</v>
      </c>
      <c r="L450" s="9">
        <f t="shared" si="366"/>
        <v>0</v>
      </c>
      <c r="M450" s="9">
        <f t="shared" si="366"/>
        <v>3596</v>
      </c>
      <c r="N450" s="9">
        <f t="shared" si="366"/>
        <v>0</v>
      </c>
      <c r="O450" s="9">
        <f t="shared" si="366"/>
        <v>0</v>
      </c>
      <c r="P450" s="9">
        <f t="shared" si="366"/>
        <v>0</v>
      </c>
      <c r="Q450" s="9">
        <f t="shared" si="366"/>
        <v>0</v>
      </c>
      <c r="R450" s="9">
        <f t="shared" si="366"/>
        <v>0</v>
      </c>
      <c r="S450" s="9">
        <f t="shared" si="366"/>
        <v>3596</v>
      </c>
      <c r="T450" s="9">
        <f t="shared" si="366"/>
        <v>0</v>
      </c>
      <c r="U450" s="9">
        <f t="shared" si="367"/>
        <v>0</v>
      </c>
      <c r="V450" s="9">
        <f t="shared" si="367"/>
        <v>0</v>
      </c>
      <c r="W450" s="9">
        <f t="shared" si="367"/>
        <v>0</v>
      </c>
      <c r="X450" s="9">
        <f t="shared" si="367"/>
        <v>0</v>
      </c>
      <c r="Y450" s="9">
        <f t="shared" si="367"/>
        <v>3596</v>
      </c>
      <c r="Z450" s="9">
        <f t="shared" si="367"/>
        <v>0</v>
      </c>
    </row>
    <row r="451" spans="1:26" ht="33" hidden="1" x14ac:dyDescent="0.25">
      <c r="A451" s="28" t="s">
        <v>37</v>
      </c>
      <c r="B451" s="9">
        <f>B450</f>
        <v>910</v>
      </c>
      <c r="C451" s="26" t="s">
        <v>22</v>
      </c>
      <c r="D451" s="26" t="s">
        <v>60</v>
      </c>
      <c r="E451" s="47" t="s">
        <v>65</v>
      </c>
      <c r="F451" s="26" t="s">
        <v>38</v>
      </c>
      <c r="G451" s="9">
        <v>3596</v>
      </c>
      <c r="H451" s="10"/>
      <c r="I451" s="86"/>
      <c r="J451" s="86"/>
      <c r="K451" s="86"/>
      <c r="L451" s="86"/>
      <c r="M451" s="9">
        <f>G451+I451+J451+K451+L451</f>
        <v>3596</v>
      </c>
      <c r="N451" s="9">
        <f>H451+L451</f>
        <v>0</v>
      </c>
      <c r="O451" s="87"/>
      <c r="P451" s="87"/>
      <c r="Q451" s="87"/>
      <c r="R451" s="87"/>
      <c r="S451" s="9">
        <f>M451+O451+P451+Q451+R451</f>
        <v>3596</v>
      </c>
      <c r="T451" s="9">
        <f>N451+R451</f>
        <v>0</v>
      </c>
      <c r="U451" s="87"/>
      <c r="V451" s="87"/>
      <c r="W451" s="87"/>
      <c r="X451" s="87"/>
      <c r="Y451" s="9">
        <f>S451+U451+V451+W451+X451</f>
        <v>3596</v>
      </c>
      <c r="Z451" s="9">
        <f>T451+X451</f>
        <v>0</v>
      </c>
    </row>
    <row r="452" spans="1:26" ht="33" hidden="1" x14ac:dyDescent="0.25">
      <c r="A452" s="28" t="s">
        <v>12</v>
      </c>
      <c r="B452" s="9">
        <f t="shared" ref="B452:B453" si="371">B451</f>
        <v>910</v>
      </c>
      <c r="C452" s="26" t="s">
        <v>22</v>
      </c>
      <c r="D452" s="26" t="s">
        <v>60</v>
      </c>
      <c r="E452" s="47" t="s">
        <v>65</v>
      </c>
      <c r="F452" s="26" t="s">
        <v>13</v>
      </c>
      <c r="G452" s="9">
        <f>G453</f>
        <v>1600</v>
      </c>
      <c r="H452" s="9">
        <f t="shared" ref="H452:Z452" si="372">H453</f>
        <v>0</v>
      </c>
      <c r="I452" s="9">
        <f t="shared" si="372"/>
        <v>0</v>
      </c>
      <c r="J452" s="9">
        <f t="shared" si="372"/>
        <v>0</v>
      </c>
      <c r="K452" s="9">
        <f t="shared" si="372"/>
        <v>0</v>
      </c>
      <c r="L452" s="9">
        <f t="shared" si="372"/>
        <v>0</v>
      </c>
      <c r="M452" s="9">
        <f t="shared" si="372"/>
        <v>1600</v>
      </c>
      <c r="N452" s="9">
        <f t="shared" si="372"/>
        <v>0</v>
      </c>
      <c r="O452" s="9">
        <f t="shared" si="372"/>
        <v>0</v>
      </c>
      <c r="P452" s="9">
        <f t="shared" si="372"/>
        <v>0</v>
      </c>
      <c r="Q452" s="9">
        <f t="shared" si="372"/>
        <v>0</v>
      </c>
      <c r="R452" s="9">
        <f t="shared" si="372"/>
        <v>0</v>
      </c>
      <c r="S452" s="9">
        <f t="shared" si="372"/>
        <v>1600</v>
      </c>
      <c r="T452" s="9">
        <f t="shared" si="372"/>
        <v>0</v>
      </c>
      <c r="U452" s="9">
        <f t="shared" si="372"/>
        <v>0</v>
      </c>
      <c r="V452" s="9">
        <f t="shared" si="372"/>
        <v>0</v>
      </c>
      <c r="W452" s="9">
        <f t="shared" si="372"/>
        <v>0</v>
      </c>
      <c r="X452" s="9">
        <f t="shared" si="372"/>
        <v>0</v>
      </c>
      <c r="Y452" s="9">
        <f t="shared" si="372"/>
        <v>1600</v>
      </c>
      <c r="Z452" s="9">
        <f t="shared" si="372"/>
        <v>0</v>
      </c>
    </row>
    <row r="453" spans="1:26" ht="24" hidden="1" customHeight="1" x14ac:dyDescent="0.25">
      <c r="A453" s="28" t="s">
        <v>24</v>
      </c>
      <c r="B453" s="9">
        <f t="shared" si="371"/>
        <v>910</v>
      </c>
      <c r="C453" s="26" t="s">
        <v>22</v>
      </c>
      <c r="D453" s="26" t="s">
        <v>60</v>
      </c>
      <c r="E453" s="47" t="s">
        <v>65</v>
      </c>
      <c r="F453" s="26" t="s">
        <v>36</v>
      </c>
      <c r="G453" s="9">
        <v>1600</v>
      </c>
      <c r="H453" s="10"/>
      <c r="I453" s="86"/>
      <c r="J453" s="86"/>
      <c r="K453" s="86"/>
      <c r="L453" s="86"/>
      <c r="M453" s="9">
        <f>G453+I453+J453+K453+L453</f>
        <v>1600</v>
      </c>
      <c r="N453" s="9">
        <f>H453+L453</f>
        <v>0</v>
      </c>
      <c r="O453" s="87"/>
      <c r="P453" s="87"/>
      <c r="Q453" s="87"/>
      <c r="R453" s="87"/>
      <c r="S453" s="9">
        <f>M453+O453+P453+Q453+R453</f>
        <v>1600</v>
      </c>
      <c r="T453" s="9">
        <f>N453+R453</f>
        <v>0</v>
      </c>
      <c r="U453" s="87"/>
      <c r="V453" s="87"/>
      <c r="W453" s="87"/>
      <c r="X453" s="87"/>
      <c r="Y453" s="9">
        <f>S453+U453+V453+W453+X453</f>
        <v>1600</v>
      </c>
      <c r="Z453" s="9">
        <f>T453+X453</f>
        <v>0</v>
      </c>
    </row>
    <row r="454" spans="1:26" hidden="1" x14ac:dyDescent="0.25">
      <c r="A454" s="28"/>
      <c r="B454" s="9"/>
      <c r="C454" s="26"/>
      <c r="D454" s="26"/>
      <c r="E454" s="47"/>
      <c r="F454" s="26"/>
      <c r="G454" s="9"/>
      <c r="H454" s="10"/>
      <c r="I454" s="86"/>
      <c r="J454" s="86"/>
      <c r="K454" s="86"/>
      <c r="L454" s="86"/>
      <c r="M454" s="86"/>
      <c r="N454" s="86"/>
      <c r="O454" s="87"/>
      <c r="P454" s="87"/>
      <c r="Q454" s="87"/>
      <c r="R454" s="87"/>
      <c r="S454" s="87"/>
      <c r="T454" s="87"/>
      <c r="U454" s="87"/>
      <c r="V454" s="87"/>
      <c r="W454" s="87"/>
      <c r="X454" s="87"/>
      <c r="Y454" s="87"/>
      <c r="Z454" s="87"/>
    </row>
    <row r="455" spans="1:26" ht="27" hidden="1" customHeight="1" x14ac:dyDescent="0.3">
      <c r="A455" s="40" t="s">
        <v>75</v>
      </c>
      <c r="B455" s="24">
        <v>910</v>
      </c>
      <c r="C455" s="24" t="s">
        <v>29</v>
      </c>
      <c r="D455" s="24" t="s">
        <v>76</v>
      </c>
      <c r="E455" s="24"/>
      <c r="F455" s="24"/>
      <c r="G455" s="13">
        <f t="shared" ref="G455:Z455" si="373">G456</f>
        <v>40697</v>
      </c>
      <c r="H455" s="13">
        <f t="shared" si="373"/>
        <v>0</v>
      </c>
      <c r="I455" s="13">
        <f t="shared" si="373"/>
        <v>0</v>
      </c>
      <c r="J455" s="13">
        <f t="shared" si="373"/>
        <v>0</v>
      </c>
      <c r="K455" s="13">
        <f t="shared" si="373"/>
        <v>0</v>
      </c>
      <c r="L455" s="13">
        <f t="shared" si="373"/>
        <v>0</v>
      </c>
      <c r="M455" s="13">
        <f t="shared" si="373"/>
        <v>40697</v>
      </c>
      <c r="N455" s="13">
        <f t="shared" si="373"/>
        <v>0</v>
      </c>
      <c r="O455" s="13">
        <f t="shared" si="373"/>
        <v>0</v>
      </c>
      <c r="P455" s="13">
        <f t="shared" si="373"/>
        <v>0</v>
      </c>
      <c r="Q455" s="13">
        <f t="shared" si="373"/>
        <v>0</v>
      </c>
      <c r="R455" s="13">
        <f t="shared" si="373"/>
        <v>0</v>
      </c>
      <c r="S455" s="13">
        <f t="shared" si="373"/>
        <v>40697</v>
      </c>
      <c r="T455" s="13">
        <f t="shared" si="373"/>
        <v>0</v>
      </c>
      <c r="U455" s="13">
        <f t="shared" si="373"/>
        <v>0</v>
      </c>
      <c r="V455" s="13">
        <f t="shared" si="373"/>
        <v>0</v>
      </c>
      <c r="W455" s="13">
        <f t="shared" si="373"/>
        <v>0</v>
      </c>
      <c r="X455" s="13">
        <f t="shared" si="373"/>
        <v>0</v>
      </c>
      <c r="Y455" s="13">
        <f t="shared" si="373"/>
        <v>40697</v>
      </c>
      <c r="Z455" s="13">
        <f t="shared" si="373"/>
        <v>0</v>
      </c>
    </row>
    <row r="456" spans="1:26" ht="49.5" hidden="1" x14ac:dyDescent="0.25">
      <c r="A456" s="28" t="s">
        <v>513</v>
      </c>
      <c r="B456" s="26">
        <v>910</v>
      </c>
      <c r="C456" s="26" t="s">
        <v>29</v>
      </c>
      <c r="D456" s="26" t="s">
        <v>76</v>
      </c>
      <c r="E456" s="26" t="s">
        <v>338</v>
      </c>
      <c r="F456" s="26"/>
      <c r="G456" s="9">
        <f>G457+G461+G475+G470</f>
        <v>40697</v>
      </c>
      <c r="H456" s="9">
        <f t="shared" ref="H456:N456" si="374">H457+H461+H475+H470</f>
        <v>0</v>
      </c>
      <c r="I456" s="9">
        <f t="shared" si="374"/>
        <v>0</v>
      </c>
      <c r="J456" s="9">
        <f t="shared" si="374"/>
        <v>0</v>
      </c>
      <c r="K456" s="9">
        <f t="shared" si="374"/>
        <v>0</v>
      </c>
      <c r="L456" s="9">
        <f t="shared" si="374"/>
        <v>0</v>
      </c>
      <c r="M456" s="9">
        <f t="shared" si="374"/>
        <v>40697</v>
      </c>
      <c r="N456" s="9">
        <f t="shared" si="374"/>
        <v>0</v>
      </c>
      <c r="O456" s="9">
        <f t="shared" ref="O456:T456" si="375">O457+O461+O475+O470</f>
        <v>0</v>
      </c>
      <c r="P456" s="9">
        <f t="shared" si="375"/>
        <v>0</v>
      </c>
      <c r="Q456" s="9">
        <f t="shared" si="375"/>
        <v>0</v>
      </c>
      <c r="R456" s="9">
        <f t="shared" si="375"/>
        <v>0</v>
      </c>
      <c r="S456" s="9">
        <f t="shared" si="375"/>
        <v>40697</v>
      </c>
      <c r="T456" s="9">
        <f t="shared" si="375"/>
        <v>0</v>
      </c>
      <c r="U456" s="9">
        <f t="shared" ref="U456:Z456" si="376">U457+U461+U475+U470</f>
        <v>0</v>
      </c>
      <c r="V456" s="9">
        <f t="shared" si="376"/>
        <v>0</v>
      </c>
      <c r="W456" s="9">
        <f t="shared" si="376"/>
        <v>0</v>
      </c>
      <c r="X456" s="9">
        <f t="shared" si="376"/>
        <v>0</v>
      </c>
      <c r="Y456" s="9">
        <f t="shared" si="376"/>
        <v>40697</v>
      </c>
      <c r="Z456" s="9">
        <f t="shared" si="376"/>
        <v>0</v>
      </c>
    </row>
    <row r="457" spans="1:26" ht="33" hidden="1" x14ac:dyDescent="0.25">
      <c r="A457" s="28" t="s">
        <v>77</v>
      </c>
      <c r="B457" s="26">
        <f>B456</f>
        <v>910</v>
      </c>
      <c r="C457" s="26" t="s">
        <v>29</v>
      </c>
      <c r="D457" s="26" t="s">
        <v>76</v>
      </c>
      <c r="E457" s="26" t="s">
        <v>339</v>
      </c>
      <c r="F457" s="26"/>
      <c r="G457" s="11">
        <f t="shared" ref="G457:V459" si="377">G458</f>
        <v>22739</v>
      </c>
      <c r="H457" s="11">
        <f t="shared" si="377"/>
        <v>0</v>
      </c>
      <c r="I457" s="11">
        <f t="shared" si="377"/>
        <v>0</v>
      </c>
      <c r="J457" s="11">
        <f t="shared" si="377"/>
        <v>0</v>
      </c>
      <c r="K457" s="11">
        <f t="shared" si="377"/>
        <v>0</v>
      </c>
      <c r="L457" s="11">
        <f t="shared" si="377"/>
        <v>0</v>
      </c>
      <c r="M457" s="11">
        <f t="shared" si="377"/>
        <v>22739</v>
      </c>
      <c r="N457" s="11">
        <f t="shared" si="377"/>
        <v>0</v>
      </c>
      <c r="O457" s="11">
        <f t="shared" si="377"/>
        <v>0</v>
      </c>
      <c r="P457" s="11">
        <f t="shared" si="377"/>
        <v>0</v>
      </c>
      <c r="Q457" s="11">
        <f t="shared" si="377"/>
        <v>0</v>
      </c>
      <c r="R457" s="11">
        <f t="shared" si="377"/>
        <v>0</v>
      </c>
      <c r="S457" s="11">
        <f t="shared" si="377"/>
        <v>22739</v>
      </c>
      <c r="T457" s="11">
        <f t="shared" si="377"/>
        <v>0</v>
      </c>
      <c r="U457" s="11">
        <f t="shared" si="377"/>
        <v>0</v>
      </c>
      <c r="V457" s="11">
        <f t="shared" si="377"/>
        <v>0</v>
      </c>
      <c r="W457" s="11">
        <f t="shared" ref="U457:Z459" si="378">W458</f>
        <v>0</v>
      </c>
      <c r="X457" s="11">
        <f t="shared" si="378"/>
        <v>0</v>
      </c>
      <c r="Y457" s="11">
        <f t="shared" si="378"/>
        <v>22739</v>
      </c>
      <c r="Z457" s="11">
        <f t="shared" si="378"/>
        <v>0</v>
      </c>
    </row>
    <row r="458" spans="1:26" ht="33" hidden="1" x14ac:dyDescent="0.25">
      <c r="A458" s="28" t="s">
        <v>340</v>
      </c>
      <c r="B458" s="26">
        <f>B457</f>
        <v>910</v>
      </c>
      <c r="C458" s="26" t="s">
        <v>29</v>
      </c>
      <c r="D458" s="26" t="s">
        <v>76</v>
      </c>
      <c r="E458" s="26" t="s">
        <v>341</v>
      </c>
      <c r="F458" s="26"/>
      <c r="G458" s="11">
        <f t="shared" si="377"/>
        <v>22739</v>
      </c>
      <c r="H458" s="11">
        <f t="shared" si="377"/>
        <v>0</v>
      </c>
      <c r="I458" s="11">
        <f t="shared" si="377"/>
        <v>0</v>
      </c>
      <c r="J458" s="11">
        <f t="shared" si="377"/>
        <v>0</v>
      </c>
      <c r="K458" s="11">
        <f t="shared" si="377"/>
        <v>0</v>
      </c>
      <c r="L458" s="11">
        <f t="shared" si="377"/>
        <v>0</v>
      </c>
      <c r="M458" s="11">
        <f t="shared" si="377"/>
        <v>22739</v>
      </c>
      <c r="N458" s="11">
        <f t="shared" si="377"/>
        <v>0</v>
      </c>
      <c r="O458" s="11">
        <f t="shared" si="377"/>
        <v>0</v>
      </c>
      <c r="P458" s="11">
        <f t="shared" si="377"/>
        <v>0</v>
      </c>
      <c r="Q458" s="11">
        <f t="shared" si="377"/>
        <v>0</v>
      </c>
      <c r="R458" s="11">
        <f t="shared" si="377"/>
        <v>0</v>
      </c>
      <c r="S458" s="11">
        <f t="shared" si="377"/>
        <v>22739</v>
      </c>
      <c r="T458" s="11">
        <f t="shared" si="377"/>
        <v>0</v>
      </c>
      <c r="U458" s="11">
        <f t="shared" si="378"/>
        <v>0</v>
      </c>
      <c r="V458" s="11">
        <f t="shared" si="378"/>
        <v>0</v>
      </c>
      <c r="W458" s="11">
        <f t="shared" si="378"/>
        <v>0</v>
      </c>
      <c r="X458" s="11">
        <f t="shared" si="378"/>
        <v>0</v>
      </c>
      <c r="Y458" s="11">
        <f t="shared" si="378"/>
        <v>22739</v>
      </c>
      <c r="Z458" s="11">
        <f t="shared" si="378"/>
        <v>0</v>
      </c>
    </row>
    <row r="459" spans="1:26" ht="33" hidden="1" x14ac:dyDescent="0.25">
      <c r="A459" s="28" t="s">
        <v>12</v>
      </c>
      <c r="B459" s="26">
        <f>B458</f>
        <v>910</v>
      </c>
      <c r="C459" s="26" t="s">
        <v>29</v>
      </c>
      <c r="D459" s="26" t="s">
        <v>76</v>
      </c>
      <c r="E459" s="26" t="s">
        <v>341</v>
      </c>
      <c r="F459" s="26" t="s">
        <v>13</v>
      </c>
      <c r="G459" s="9">
        <f t="shared" si="377"/>
        <v>22739</v>
      </c>
      <c r="H459" s="9">
        <f t="shared" si="377"/>
        <v>0</v>
      </c>
      <c r="I459" s="9">
        <f t="shared" si="377"/>
        <v>0</v>
      </c>
      <c r="J459" s="9">
        <f t="shared" si="377"/>
        <v>0</v>
      </c>
      <c r="K459" s="9">
        <f t="shared" si="377"/>
        <v>0</v>
      </c>
      <c r="L459" s="9">
        <f t="shared" si="377"/>
        <v>0</v>
      </c>
      <c r="M459" s="9">
        <f t="shared" si="377"/>
        <v>22739</v>
      </c>
      <c r="N459" s="9">
        <f t="shared" si="377"/>
        <v>0</v>
      </c>
      <c r="O459" s="9">
        <f t="shared" si="377"/>
        <v>0</v>
      </c>
      <c r="P459" s="9">
        <f t="shared" si="377"/>
        <v>0</v>
      </c>
      <c r="Q459" s="9">
        <f t="shared" si="377"/>
        <v>0</v>
      </c>
      <c r="R459" s="9">
        <f t="shared" si="377"/>
        <v>0</v>
      </c>
      <c r="S459" s="9">
        <f t="shared" si="377"/>
        <v>22739</v>
      </c>
      <c r="T459" s="9">
        <f t="shared" si="377"/>
        <v>0</v>
      </c>
      <c r="U459" s="9">
        <f t="shared" si="378"/>
        <v>0</v>
      </c>
      <c r="V459" s="9">
        <f t="shared" si="378"/>
        <v>0</v>
      </c>
      <c r="W459" s="9">
        <f t="shared" si="378"/>
        <v>0</v>
      </c>
      <c r="X459" s="9">
        <f t="shared" si="378"/>
        <v>0</v>
      </c>
      <c r="Y459" s="9">
        <f t="shared" si="378"/>
        <v>22739</v>
      </c>
      <c r="Z459" s="9">
        <f t="shared" si="378"/>
        <v>0</v>
      </c>
    </row>
    <row r="460" spans="1:26" ht="20.100000000000001" hidden="1" customHeight="1" x14ac:dyDescent="0.25">
      <c r="A460" s="28" t="s">
        <v>24</v>
      </c>
      <c r="B460" s="26">
        <v>910</v>
      </c>
      <c r="C460" s="26" t="s">
        <v>29</v>
      </c>
      <c r="D460" s="26" t="s">
        <v>76</v>
      </c>
      <c r="E460" s="26" t="s">
        <v>341</v>
      </c>
      <c r="F460" s="26" t="s">
        <v>36</v>
      </c>
      <c r="G460" s="9">
        <f>22397+342</f>
        <v>22739</v>
      </c>
      <c r="H460" s="9"/>
      <c r="I460" s="86"/>
      <c r="J460" s="86"/>
      <c r="K460" s="86"/>
      <c r="L460" s="86"/>
      <c r="M460" s="9">
        <f>G460+I460+J460+K460+L460</f>
        <v>22739</v>
      </c>
      <c r="N460" s="9">
        <f>H460+L460</f>
        <v>0</v>
      </c>
      <c r="O460" s="87"/>
      <c r="P460" s="87"/>
      <c r="Q460" s="87"/>
      <c r="R460" s="87"/>
      <c r="S460" s="9">
        <f>M460+O460+P460+Q460+R460</f>
        <v>22739</v>
      </c>
      <c r="T460" s="9">
        <f>N460+R460</f>
        <v>0</v>
      </c>
      <c r="U460" s="87"/>
      <c r="V460" s="87"/>
      <c r="W460" s="87"/>
      <c r="X460" s="87"/>
      <c r="Y460" s="9">
        <f>S460+U460+V460+W460+X460</f>
        <v>22739</v>
      </c>
      <c r="Z460" s="9">
        <f>T460+X460</f>
        <v>0</v>
      </c>
    </row>
    <row r="461" spans="1:26" ht="20.100000000000001" hidden="1" customHeight="1" x14ac:dyDescent="0.25">
      <c r="A461" s="28" t="s">
        <v>15</v>
      </c>
      <c r="B461" s="26">
        <v>910</v>
      </c>
      <c r="C461" s="26" t="s">
        <v>29</v>
      </c>
      <c r="D461" s="26" t="s">
        <v>76</v>
      </c>
      <c r="E461" s="26" t="s">
        <v>457</v>
      </c>
      <c r="F461" s="26"/>
      <c r="G461" s="9">
        <f t="shared" ref="G461" si="379">G462+G467</f>
        <v>17958</v>
      </c>
      <c r="H461" s="9">
        <f t="shared" ref="H461:N461" si="380">H462+H467</f>
        <v>0</v>
      </c>
      <c r="I461" s="9">
        <f t="shared" si="380"/>
        <v>0</v>
      </c>
      <c r="J461" s="9">
        <f t="shared" si="380"/>
        <v>0</v>
      </c>
      <c r="K461" s="9">
        <f t="shared" si="380"/>
        <v>0</v>
      </c>
      <c r="L461" s="9">
        <f t="shared" si="380"/>
        <v>0</v>
      </c>
      <c r="M461" s="9">
        <f t="shared" si="380"/>
        <v>17958</v>
      </c>
      <c r="N461" s="9">
        <f t="shared" si="380"/>
        <v>0</v>
      </c>
      <c r="O461" s="9">
        <f t="shared" ref="O461:T461" si="381">O462+O467</f>
        <v>0</v>
      </c>
      <c r="P461" s="9">
        <f t="shared" si="381"/>
        <v>0</v>
      </c>
      <c r="Q461" s="9">
        <f t="shared" si="381"/>
        <v>0</v>
      </c>
      <c r="R461" s="9">
        <f t="shared" si="381"/>
        <v>0</v>
      </c>
      <c r="S461" s="9">
        <f t="shared" si="381"/>
        <v>17958</v>
      </c>
      <c r="T461" s="9">
        <f t="shared" si="381"/>
        <v>0</v>
      </c>
      <c r="U461" s="9">
        <f t="shared" ref="U461:Z461" si="382">U462+U467</f>
        <v>0</v>
      </c>
      <c r="V461" s="9">
        <f t="shared" si="382"/>
        <v>0</v>
      </c>
      <c r="W461" s="9">
        <f t="shared" si="382"/>
        <v>0</v>
      </c>
      <c r="X461" s="9">
        <f t="shared" si="382"/>
        <v>0</v>
      </c>
      <c r="Y461" s="9">
        <f t="shared" si="382"/>
        <v>17958</v>
      </c>
      <c r="Z461" s="9">
        <f t="shared" si="382"/>
        <v>0</v>
      </c>
    </row>
    <row r="462" spans="1:26" ht="20.100000000000001" hidden="1" customHeight="1" x14ac:dyDescent="0.25">
      <c r="A462" s="28" t="s">
        <v>113</v>
      </c>
      <c r="B462" s="26">
        <v>910</v>
      </c>
      <c r="C462" s="26" t="s">
        <v>29</v>
      </c>
      <c r="D462" s="26" t="s">
        <v>76</v>
      </c>
      <c r="E462" s="26" t="s">
        <v>458</v>
      </c>
      <c r="F462" s="26"/>
      <c r="G462" s="9">
        <f t="shared" ref="G462" si="383">G463+G465</f>
        <v>17958</v>
      </c>
      <c r="H462" s="9">
        <f t="shared" ref="H462:N462" si="384">H463+H465</f>
        <v>0</v>
      </c>
      <c r="I462" s="9">
        <f t="shared" si="384"/>
        <v>0</v>
      </c>
      <c r="J462" s="9">
        <f t="shared" si="384"/>
        <v>0</v>
      </c>
      <c r="K462" s="9">
        <f t="shared" si="384"/>
        <v>0</v>
      </c>
      <c r="L462" s="9">
        <f t="shared" si="384"/>
        <v>0</v>
      </c>
      <c r="M462" s="9">
        <f t="shared" si="384"/>
        <v>17958</v>
      </c>
      <c r="N462" s="9">
        <f t="shared" si="384"/>
        <v>0</v>
      </c>
      <c r="O462" s="9">
        <f t="shared" ref="O462:T462" si="385">O463+O465</f>
        <v>0</v>
      </c>
      <c r="P462" s="9">
        <f t="shared" si="385"/>
        <v>0</v>
      </c>
      <c r="Q462" s="9">
        <f t="shared" si="385"/>
        <v>0</v>
      </c>
      <c r="R462" s="9">
        <f t="shared" si="385"/>
        <v>0</v>
      </c>
      <c r="S462" s="9">
        <f t="shared" si="385"/>
        <v>17958</v>
      </c>
      <c r="T462" s="9">
        <f t="shared" si="385"/>
        <v>0</v>
      </c>
      <c r="U462" s="9">
        <f t="shared" ref="U462:Z462" si="386">U463+U465</f>
        <v>0</v>
      </c>
      <c r="V462" s="9">
        <f t="shared" si="386"/>
        <v>0</v>
      </c>
      <c r="W462" s="9">
        <f t="shared" si="386"/>
        <v>0</v>
      </c>
      <c r="X462" s="9">
        <f t="shared" si="386"/>
        <v>0</v>
      </c>
      <c r="Y462" s="9">
        <f t="shared" si="386"/>
        <v>17958</v>
      </c>
      <c r="Z462" s="9">
        <f t="shared" si="386"/>
        <v>0</v>
      </c>
    </row>
    <row r="463" spans="1:26" ht="33" hidden="1" x14ac:dyDescent="0.25">
      <c r="A463" s="28" t="s">
        <v>12</v>
      </c>
      <c r="B463" s="26">
        <v>910</v>
      </c>
      <c r="C463" s="26" t="s">
        <v>29</v>
      </c>
      <c r="D463" s="26" t="s">
        <v>76</v>
      </c>
      <c r="E463" s="26" t="s">
        <v>458</v>
      </c>
      <c r="F463" s="26" t="s">
        <v>13</v>
      </c>
      <c r="G463" s="9">
        <f t="shared" ref="G463:Z463" si="387">G464</f>
        <v>4759</v>
      </c>
      <c r="H463" s="9">
        <f t="shared" si="387"/>
        <v>0</v>
      </c>
      <c r="I463" s="9">
        <f t="shared" si="387"/>
        <v>0</v>
      </c>
      <c r="J463" s="9">
        <f t="shared" si="387"/>
        <v>0</v>
      </c>
      <c r="K463" s="9">
        <f t="shared" si="387"/>
        <v>0</v>
      </c>
      <c r="L463" s="9">
        <f t="shared" si="387"/>
        <v>0</v>
      </c>
      <c r="M463" s="9">
        <f t="shared" si="387"/>
        <v>4759</v>
      </c>
      <c r="N463" s="9">
        <f t="shared" si="387"/>
        <v>0</v>
      </c>
      <c r="O463" s="9">
        <f t="shared" si="387"/>
        <v>0</v>
      </c>
      <c r="P463" s="9">
        <f t="shared" si="387"/>
        <v>0</v>
      </c>
      <c r="Q463" s="9">
        <f t="shared" si="387"/>
        <v>0</v>
      </c>
      <c r="R463" s="9">
        <f t="shared" si="387"/>
        <v>0</v>
      </c>
      <c r="S463" s="9">
        <f t="shared" si="387"/>
        <v>4759</v>
      </c>
      <c r="T463" s="9">
        <f t="shared" si="387"/>
        <v>0</v>
      </c>
      <c r="U463" s="9">
        <f t="shared" si="387"/>
        <v>0</v>
      </c>
      <c r="V463" s="9">
        <f t="shared" si="387"/>
        <v>0</v>
      </c>
      <c r="W463" s="9">
        <f t="shared" si="387"/>
        <v>0</v>
      </c>
      <c r="X463" s="9">
        <f t="shared" si="387"/>
        <v>0</v>
      </c>
      <c r="Y463" s="9">
        <f t="shared" si="387"/>
        <v>4759</v>
      </c>
      <c r="Z463" s="9">
        <f t="shared" si="387"/>
        <v>0</v>
      </c>
    </row>
    <row r="464" spans="1:26" ht="20.100000000000001" hidden="1" customHeight="1" x14ac:dyDescent="0.25">
      <c r="A464" s="28" t="s">
        <v>24</v>
      </c>
      <c r="B464" s="26">
        <v>910</v>
      </c>
      <c r="C464" s="26" t="s">
        <v>29</v>
      </c>
      <c r="D464" s="26" t="s">
        <v>76</v>
      </c>
      <c r="E464" s="26" t="s">
        <v>458</v>
      </c>
      <c r="F464" s="26" t="s">
        <v>36</v>
      </c>
      <c r="G464" s="9">
        <f>4668+91</f>
        <v>4759</v>
      </c>
      <c r="H464" s="9"/>
      <c r="I464" s="86"/>
      <c r="J464" s="86"/>
      <c r="K464" s="86"/>
      <c r="L464" s="86"/>
      <c r="M464" s="9">
        <f>G464+I464+J464+K464+L464</f>
        <v>4759</v>
      </c>
      <c r="N464" s="9">
        <f>H464+L464</f>
        <v>0</v>
      </c>
      <c r="O464" s="87"/>
      <c r="P464" s="87"/>
      <c r="Q464" s="87"/>
      <c r="R464" s="87"/>
      <c r="S464" s="9">
        <f>M464+O464+P464+Q464+R464</f>
        <v>4759</v>
      </c>
      <c r="T464" s="9">
        <f>N464+R464</f>
        <v>0</v>
      </c>
      <c r="U464" s="87"/>
      <c r="V464" s="87"/>
      <c r="W464" s="87"/>
      <c r="X464" s="87"/>
      <c r="Y464" s="9">
        <f>S464+U464+V464+W464+X464</f>
        <v>4759</v>
      </c>
      <c r="Z464" s="9">
        <f>T464+X464</f>
        <v>0</v>
      </c>
    </row>
    <row r="465" spans="1:26" ht="20.100000000000001" hidden="1" customHeight="1" x14ac:dyDescent="0.25">
      <c r="A465" s="28" t="s">
        <v>66</v>
      </c>
      <c r="B465" s="26">
        <v>910</v>
      </c>
      <c r="C465" s="26" t="s">
        <v>29</v>
      </c>
      <c r="D465" s="26" t="s">
        <v>76</v>
      </c>
      <c r="E465" s="26" t="s">
        <v>458</v>
      </c>
      <c r="F465" s="26" t="s">
        <v>67</v>
      </c>
      <c r="G465" s="9">
        <f t="shared" ref="G465:Z465" si="388">G466</f>
        <v>13199</v>
      </c>
      <c r="H465" s="9">
        <f t="shared" si="388"/>
        <v>0</v>
      </c>
      <c r="I465" s="9">
        <f t="shared" si="388"/>
        <v>0</v>
      </c>
      <c r="J465" s="9">
        <f t="shared" si="388"/>
        <v>0</v>
      </c>
      <c r="K465" s="9">
        <f t="shared" si="388"/>
        <v>0</v>
      </c>
      <c r="L465" s="9">
        <f t="shared" si="388"/>
        <v>0</v>
      </c>
      <c r="M465" s="9">
        <f t="shared" si="388"/>
        <v>13199</v>
      </c>
      <c r="N465" s="9">
        <f t="shared" si="388"/>
        <v>0</v>
      </c>
      <c r="O465" s="9">
        <f t="shared" si="388"/>
        <v>0</v>
      </c>
      <c r="P465" s="9">
        <f t="shared" si="388"/>
        <v>0</v>
      </c>
      <c r="Q465" s="9">
        <f t="shared" si="388"/>
        <v>0</v>
      </c>
      <c r="R465" s="9">
        <f t="shared" si="388"/>
        <v>0</v>
      </c>
      <c r="S465" s="9">
        <f t="shared" si="388"/>
        <v>13199</v>
      </c>
      <c r="T465" s="9">
        <f t="shared" si="388"/>
        <v>0</v>
      </c>
      <c r="U465" s="9">
        <f t="shared" si="388"/>
        <v>0</v>
      </c>
      <c r="V465" s="9">
        <f t="shared" si="388"/>
        <v>0</v>
      </c>
      <c r="W465" s="9">
        <f t="shared" si="388"/>
        <v>0</v>
      </c>
      <c r="X465" s="9">
        <f t="shared" si="388"/>
        <v>0</v>
      </c>
      <c r="Y465" s="9">
        <f t="shared" si="388"/>
        <v>13199</v>
      </c>
      <c r="Z465" s="9">
        <f t="shared" si="388"/>
        <v>0</v>
      </c>
    </row>
    <row r="466" spans="1:26" ht="49.5" hidden="1" x14ac:dyDescent="0.25">
      <c r="A466" s="25" t="s">
        <v>408</v>
      </c>
      <c r="B466" s="26">
        <v>910</v>
      </c>
      <c r="C466" s="26" t="s">
        <v>29</v>
      </c>
      <c r="D466" s="26" t="s">
        <v>76</v>
      </c>
      <c r="E466" s="26" t="s">
        <v>458</v>
      </c>
      <c r="F466" s="26" t="s">
        <v>253</v>
      </c>
      <c r="G466" s="9">
        <v>13199</v>
      </c>
      <c r="H466" s="10"/>
      <c r="I466" s="86"/>
      <c r="J466" s="86"/>
      <c r="K466" s="86"/>
      <c r="L466" s="86"/>
      <c r="M466" s="9">
        <f>G466+I466+J466+K466+L466</f>
        <v>13199</v>
      </c>
      <c r="N466" s="9">
        <f>H466+L466</f>
        <v>0</v>
      </c>
      <c r="O466" s="87"/>
      <c r="P466" s="87"/>
      <c r="Q466" s="87"/>
      <c r="R466" s="87"/>
      <c r="S466" s="9">
        <f>M466+O466+P466+Q466+R466</f>
        <v>13199</v>
      </c>
      <c r="T466" s="9">
        <f>N466+R466</f>
        <v>0</v>
      </c>
      <c r="U466" s="87"/>
      <c r="V466" s="87"/>
      <c r="W466" s="87"/>
      <c r="X466" s="87"/>
      <c r="Y466" s="9">
        <f>S466+U466+V466+W466+X466</f>
        <v>13199</v>
      </c>
      <c r="Z466" s="9">
        <f>T466+X466</f>
        <v>0</v>
      </c>
    </row>
    <row r="467" spans="1:26" ht="20.100000000000001" hidden="1" customHeight="1" x14ac:dyDescent="0.25">
      <c r="A467" s="28" t="s">
        <v>168</v>
      </c>
      <c r="B467" s="26">
        <v>910</v>
      </c>
      <c r="C467" s="26" t="s">
        <v>29</v>
      </c>
      <c r="D467" s="26" t="s">
        <v>76</v>
      </c>
      <c r="E467" s="26" t="s">
        <v>684</v>
      </c>
      <c r="F467" s="26"/>
      <c r="G467" s="9">
        <f t="shared" ref="G467:H468" si="389">G468</f>
        <v>0</v>
      </c>
      <c r="H467" s="9">
        <f t="shared" si="389"/>
        <v>0</v>
      </c>
      <c r="I467" s="86"/>
      <c r="J467" s="86"/>
      <c r="K467" s="86"/>
      <c r="L467" s="86"/>
      <c r="M467" s="86"/>
      <c r="N467" s="86"/>
      <c r="O467" s="87"/>
      <c r="P467" s="87"/>
      <c r="Q467" s="87"/>
      <c r="R467" s="87"/>
      <c r="S467" s="87"/>
      <c r="T467" s="87"/>
      <c r="U467" s="87"/>
      <c r="V467" s="87"/>
      <c r="W467" s="87"/>
      <c r="X467" s="87"/>
      <c r="Y467" s="87"/>
      <c r="Z467" s="87"/>
    </row>
    <row r="468" spans="1:26" ht="33" hidden="1" x14ac:dyDescent="0.25">
      <c r="A468" s="25" t="s">
        <v>180</v>
      </c>
      <c r="B468" s="26">
        <v>910</v>
      </c>
      <c r="C468" s="26" t="s">
        <v>29</v>
      </c>
      <c r="D468" s="26" t="s">
        <v>76</v>
      </c>
      <c r="E468" s="49" t="s">
        <v>684</v>
      </c>
      <c r="F468" s="26" t="s">
        <v>181</v>
      </c>
      <c r="G468" s="9">
        <f t="shared" si="389"/>
        <v>0</v>
      </c>
      <c r="H468" s="9">
        <f t="shared" si="389"/>
        <v>0</v>
      </c>
      <c r="I468" s="86"/>
      <c r="J468" s="86"/>
      <c r="K468" s="86"/>
      <c r="L468" s="86"/>
      <c r="M468" s="86"/>
      <c r="N468" s="86"/>
      <c r="O468" s="87"/>
      <c r="P468" s="87"/>
      <c r="Q468" s="87"/>
      <c r="R468" s="87"/>
      <c r="S468" s="87"/>
      <c r="T468" s="87"/>
      <c r="U468" s="87"/>
      <c r="V468" s="87"/>
      <c r="W468" s="87"/>
      <c r="X468" s="87"/>
      <c r="Y468" s="87"/>
      <c r="Z468" s="87"/>
    </row>
    <row r="469" spans="1:26" ht="20.100000000000001" hidden="1" customHeight="1" x14ac:dyDescent="0.25">
      <c r="A469" s="28" t="s">
        <v>168</v>
      </c>
      <c r="B469" s="26">
        <v>910</v>
      </c>
      <c r="C469" s="26" t="s">
        <v>29</v>
      </c>
      <c r="D469" s="26" t="s">
        <v>76</v>
      </c>
      <c r="E469" s="26" t="s">
        <v>684</v>
      </c>
      <c r="F469" s="26" t="s">
        <v>182</v>
      </c>
      <c r="G469" s="9"/>
      <c r="H469" s="9"/>
      <c r="I469" s="86"/>
      <c r="J469" s="86"/>
      <c r="K469" s="86"/>
      <c r="L469" s="86"/>
      <c r="M469" s="86"/>
      <c r="N469" s="86"/>
      <c r="O469" s="87"/>
      <c r="P469" s="87"/>
      <c r="Q469" s="87"/>
      <c r="R469" s="87"/>
      <c r="S469" s="87"/>
      <c r="T469" s="87"/>
      <c r="U469" s="87"/>
      <c r="V469" s="87"/>
      <c r="W469" s="87"/>
      <c r="X469" s="87"/>
      <c r="Y469" s="87"/>
      <c r="Z469" s="87"/>
    </row>
    <row r="470" spans="1:26" ht="33" hidden="1" x14ac:dyDescent="0.25">
      <c r="A470" s="28" t="s">
        <v>514</v>
      </c>
      <c r="B470" s="26">
        <v>910</v>
      </c>
      <c r="C470" s="26" t="s">
        <v>29</v>
      </c>
      <c r="D470" s="26" t="s">
        <v>76</v>
      </c>
      <c r="E470" s="49" t="s">
        <v>675</v>
      </c>
      <c r="F470" s="26"/>
      <c r="G470" s="9">
        <f t="shared" ref="G470:H470" si="390">G471+G473</f>
        <v>0</v>
      </c>
      <c r="H470" s="9">
        <f t="shared" si="390"/>
        <v>0</v>
      </c>
      <c r="I470" s="86"/>
      <c r="J470" s="86"/>
      <c r="K470" s="86"/>
      <c r="L470" s="86"/>
      <c r="M470" s="86"/>
      <c r="N470" s="86"/>
      <c r="O470" s="87"/>
      <c r="P470" s="87"/>
      <c r="Q470" s="87"/>
      <c r="R470" s="87"/>
      <c r="S470" s="87"/>
      <c r="T470" s="87"/>
      <c r="U470" s="87"/>
      <c r="V470" s="87"/>
      <c r="W470" s="87"/>
      <c r="X470" s="87"/>
      <c r="Y470" s="87"/>
      <c r="Z470" s="87"/>
    </row>
    <row r="471" spans="1:26" ht="33" hidden="1" x14ac:dyDescent="0.25">
      <c r="A471" s="25" t="s">
        <v>180</v>
      </c>
      <c r="B471" s="26">
        <v>910</v>
      </c>
      <c r="C471" s="26" t="s">
        <v>29</v>
      </c>
      <c r="D471" s="26" t="s">
        <v>76</v>
      </c>
      <c r="E471" s="49" t="s">
        <v>675</v>
      </c>
      <c r="F471" s="26" t="s">
        <v>181</v>
      </c>
      <c r="G471" s="9">
        <f t="shared" ref="G471:H471" si="391">G472</f>
        <v>0</v>
      </c>
      <c r="H471" s="9">
        <f t="shared" si="391"/>
        <v>0</v>
      </c>
      <c r="I471" s="86"/>
      <c r="J471" s="86"/>
      <c r="K471" s="86"/>
      <c r="L471" s="86"/>
      <c r="M471" s="86"/>
      <c r="N471" s="86"/>
      <c r="O471" s="87"/>
      <c r="P471" s="87"/>
      <c r="Q471" s="87"/>
      <c r="R471" s="87"/>
      <c r="S471" s="87"/>
      <c r="T471" s="87"/>
      <c r="U471" s="87"/>
      <c r="V471" s="87"/>
      <c r="W471" s="87"/>
      <c r="X471" s="87"/>
      <c r="Y471" s="87"/>
      <c r="Z471" s="87"/>
    </row>
    <row r="472" spans="1:26" ht="20.100000000000001" hidden="1" customHeight="1" x14ac:dyDescent="0.25">
      <c r="A472" s="28" t="s">
        <v>168</v>
      </c>
      <c r="B472" s="26">
        <v>910</v>
      </c>
      <c r="C472" s="26" t="s">
        <v>29</v>
      </c>
      <c r="D472" s="26" t="s">
        <v>76</v>
      </c>
      <c r="E472" s="26" t="s">
        <v>675</v>
      </c>
      <c r="F472" s="26" t="s">
        <v>182</v>
      </c>
      <c r="G472" s="9"/>
      <c r="H472" s="9"/>
      <c r="I472" s="86"/>
      <c r="J472" s="86"/>
      <c r="K472" s="86"/>
      <c r="L472" s="86"/>
      <c r="M472" s="86"/>
      <c r="N472" s="86"/>
      <c r="O472" s="87"/>
      <c r="P472" s="87"/>
      <c r="Q472" s="87"/>
      <c r="R472" s="87"/>
      <c r="S472" s="87"/>
      <c r="T472" s="87"/>
      <c r="U472" s="87"/>
      <c r="V472" s="87"/>
      <c r="W472" s="87"/>
      <c r="X472" s="87"/>
      <c r="Y472" s="87"/>
      <c r="Z472" s="87"/>
    </row>
    <row r="473" spans="1:26" ht="20.100000000000001" hidden="1" customHeight="1" x14ac:dyDescent="0.25">
      <c r="A473" s="28" t="s">
        <v>66</v>
      </c>
      <c r="B473" s="26">
        <v>910</v>
      </c>
      <c r="C473" s="26" t="s">
        <v>29</v>
      </c>
      <c r="D473" s="26" t="s">
        <v>76</v>
      </c>
      <c r="E473" s="26" t="s">
        <v>675</v>
      </c>
      <c r="F473" s="26" t="s">
        <v>67</v>
      </c>
      <c r="G473" s="9">
        <f t="shared" ref="G473:H473" si="392">G474</f>
        <v>0</v>
      </c>
      <c r="H473" s="9">
        <f t="shared" si="392"/>
        <v>0</v>
      </c>
      <c r="I473" s="86"/>
      <c r="J473" s="86"/>
      <c r="K473" s="86"/>
      <c r="L473" s="86"/>
      <c r="M473" s="86"/>
      <c r="N473" s="86"/>
      <c r="O473" s="87"/>
      <c r="P473" s="87"/>
      <c r="Q473" s="87"/>
      <c r="R473" s="87"/>
      <c r="S473" s="87"/>
      <c r="T473" s="87"/>
      <c r="U473" s="87"/>
      <c r="V473" s="87"/>
      <c r="W473" s="87"/>
      <c r="X473" s="87"/>
      <c r="Y473" s="87"/>
      <c r="Z473" s="87"/>
    </row>
    <row r="474" spans="1:26" ht="49.5" hidden="1" x14ac:dyDescent="0.25">
      <c r="A474" s="25" t="s">
        <v>408</v>
      </c>
      <c r="B474" s="26">
        <v>910</v>
      </c>
      <c r="C474" s="26" t="s">
        <v>29</v>
      </c>
      <c r="D474" s="26" t="s">
        <v>76</v>
      </c>
      <c r="E474" s="49" t="s">
        <v>675</v>
      </c>
      <c r="F474" s="26" t="s">
        <v>253</v>
      </c>
      <c r="G474" s="9"/>
      <c r="H474" s="9"/>
      <c r="I474" s="86"/>
      <c r="J474" s="86"/>
      <c r="K474" s="86"/>
      <c r="L474" s="86"/>
      <c r="M474" s="86"/>
      <c r="N474" s="86"/>
      <c r="O474" s="87"/>
      <c r="P474" s="87"/>
      <c r="Q474" s="87"/>
      <c r="R474" s="87"/>
      <c r="S474" s="87"/>
      <c r="T474" s="87"/>
      <c r="U474" s="87"/>
      <c r="V474" s="87"/>
      <c r="W474" s="87"/>
      <c r="X474" s="87"/>
      <c r="Y474" s="87"/>
      <c r="Z474" s="87"/>
    </row>
    <row r="475" spans="1:26" ht="33" hidden="1" x14ac:dyDescent="0.25">
      <c r="A475" s="28" t="s">
        <v>514</v>
      </c>
      <c r="B475" s="26">
        <v>910</v>
      </c>
      <c r="C475" s="26" t="s">
        <v>29</v>
      </c>
      <c r="D475" s="26" t="s">
        <v>76</v>
      </c>
      <c r="E475" s="49" t="s">
        <v>668</v>
      </c>
      <c r="F475" s="26"/>
      <c r="G475" s="9">
        <f t="shared" ref="G475:H475" si="393">G476+G480+G478</f>
        <v>0</v>
      </c>
      <c r="H475" s="9">
        <f t="shared" si="393"/>
        <v>0</v>
      </c>
      <c r="I475" s="86"/>
      <c r="J475" s="86"/>
      <c r="K475" s="86"/>
      <c r="L475" s="86"/>
      <c r="M475" s="86"/>
      <c r="N475" s="86"/>
      <c r="O475" s="87"/>
      <c r="P475" s="87"/>
      <c r="Q475" s="87"/>
      <c r="R475" s="87"/>
      <c r="S475" s="87"/>
      <c r="T475" s="87"/>
      <c r="U475" s="87"/>
      <c r="V475" s="87"/>
      <c r="W475" s="87"/>
      <c r="X475" s="87"/>
      <c r="Y475" s="87"/>
      <c r="Z475" s="87"/>
    </row>
    <row r="476" spans="1:26" ht="33" hidden="1" x14ac:dyDescent="0.25">
      <c r="A476" s="25" t="s">
        <v>243</v>
      </c>
      <c r="B476" s="26">
        <v>910</v>
      </c>
      <c r="C476" s="26" t="s">
        <v>29</v>
      </c>
      <c r="D476" s="26" t="s">
        <v>76</v>
      </c>
      <c r="E476" s="49" t="s">
        <v>668</v>
      </c>
      <c r="F476" s="26" t="s">
        <v>31</v>
      </c>
      <c r="G476" s="9">
        <f t="shared" ref="G476:H476" si="394">G477</f>
        <v>0</v>
      </c>
      <c r="H476" s="9">
        <f t="shared" si="394"/>
        <v>0</v>
      </c>
      <c r="I476" s="86"/>
      <c r="J476" s="86"/>
      <c r="K476" s="86"/>
      <c r="L476" s="86"/>
      <c r="M476" s="86"/>
      <c r="N476" s="86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</row>
    <row r="477" spans="1:26" ht="33" hidden="1" x14ac:dyDescent="0.25">
      <c r="A477" s="25" t="s">
        <v>37</v>
      </c>
      <c r="B477" s="26">
        <v>910</v>
      </c>
      <c r="C477" s="26" t="s">
        <v>29</v>
      </c>
      <c r="D477" s="26" t="s">
        <v>76</v>
      </c>
      <c r="E477" s="49" t="s">
        <v>668</v>
      </c>
      <c r="F477" s="26" t="s">
        <v>38</v>
      </c>
      <c r="G477" s="9"/>
      <c r="H477" s="9"/>
      <c r="I477" s="86"/>
      <c r="J477" s="86"/>
      <c r="K477" s="86"/>
      <c r="L477" s="86"/>
      <c r="M477" s="86"/>
      <c r="N477" s="86"/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7"/>
      <c r="Z477" s="87"/>
    </row>
    <row r="478" spans="1:26" ht="33" hidden="1" x14ac:dyDescent="0.25">
      <c r="A478" s="25" t="s">
        <v>180</v>
      </c>
      <c r="B478" s="26">
        <v>910</v>
      </c>
      <c r="C478" s="26" t="s">
        <v>29</v>
      </c>
      <c r="D478" s="26" t="s">
        <v>76</v>
      </c>
      <c r="E478" s="49" t="s">
        <v>668</v>
      </c>
      <c r="F478" s="26" t="s">
        <v>181</v>
      </c>
      <c r="G478" s="9">
        <f t="shared" ref="G478:H478" si="395">G479</f>
        <v>0</v>
      </c>
      <c r="H478" s="9">
        <f t="shared" si="395"/>
        <v>0</v>
      </c>
      <c r="I478" s="86"/>
      <c r="J478" s="86"/>
      <c r="K478" s="86"/>
      <c r="L478" s="86"/>
      <c r="M478" s="86"/>
      <c r="N478" s="86"/>
      <c r="O478" s="87"/>
      <c r="P478" s="87"/>
      <c r="Q478" s="87"/>
      <c r="R478" s="87"/>
      <c r="S478" s="87"/>
      <c r="T478" s="87"/>
      <c r="U478" s="87"/>
      <c r="V478" s="87"/>
      <c r="W478" s="87"/>
      <c r="X478" s="87"/>
      <c r="Y478" s="87"/>
      <c r="Z478" s="87"/>
    </row>
    <row r="479" spans="1:26" ht="20.100000000000001" hidden="1" customHeight="1" x14ac:dyDescent="0.25">
      <c r="A479" s="28" t="s">
        <v>168</v>
      </c>
      <c r="B479" s="26">
        <v>910</v>
      </c>
      <c r="C479" s="26" t="s">
        <v>29</v>
      </c>
      <c r="D479" s="26" t="s">
        <v>76</v>
      </c>
      <c r="E479" s="26" t="s">
        <v>668</v>
      </c>
      <c r="F479" s="26" t="s">
        <v>182</v>
      </c>
      <c r="G479" s="9"/>
      <c r="H479" s="9"/>
      <c r="I479" s="86"/>
      <c r="J479" s="86"/>
      <c r="K479" s="86"/>
      <c r="L479" s="86"/>
      <c r="M479" s="86"/>
      <c r="N479" s="86"/>
      <c r="O479" s="87"/>
      <c r="P479" s="87"/>
      <c r="Q479" s="87"/>
      <c r="R479" s="87"/>
      <c r="S479" s="87"/>
      <c r="T479" s="87"/>
      <c r="U479" s="87"/>
      <c r="V479" s="87"/>
      <c r="W479" s="87"/>
      <c r="X479" s="87"/>
      <c r="Y479" s="87"/>
      <c r="Z479" s="87"/>
    </row>
    <row r="480" spans="1:26" ht="20.100000000000001" hidden="1" customHeight="1" x14ac:dyDescent="0.25">
      <c r="A480" s="28" t="s">
        <v>66</v>
      </c>
      <c r="B480" s="26">
        <v>910</v>
      </c>
      <c r="C480" s="26" t="s">
        <v>29</v>
      </c>
      <c r="D480" s="26" t="s">
        <v>76</v>
      </c>
      <c r="E480" s="26" t="s">
        <v>668</v>
      </c>
      <c r="F480" s="26" t="s">
        <v>67</v>
      </c>
      <c r="G480" s="9">
        <f t="shared" ref="G480:H480" si="396">G481</f>
        <v>0</v>
      </c>
      <c r="H480" s="9">
        <f t="shared" si="396"/>
        <v>0</v>
      </c>
      <c r="I480" s="86"/>
      <c r="J480" s="86"/>
      <c r="K480" s="86"/>
      <c r="L480" s="86"/>
      <c r="M480" s="86"/>
      <c r="N480" s="86"/>
      <c r="O480" s="87"/>
      <c r="P480" s="87"/>
      <c r="Q480" s="87"/>
      <c r="R480" s="87"/>
      <c r="S480" s="87"/>
      <c r="T480" s="87"/>
      <c r="U480" s="87"/>
      <c r="V480" s="87"/>
      <c r="W480" s="87"/>
      <c r="X480" s="87"/>
      <c r="Y480" s="87"/>
      <c r="Z480" s="87"/>
    </row>
    <row r="481" spans="1:26" ht="49.5" hidden="1" x14ac:dyDescent="0.25">
      <c r="A481" s="25" t="s">
        <v>408</v>
      </c>
      <c r="B481" s="26">
        <v>910</v>
      </c>
      <c r="C481" s="26" t="s">
        <v>29</v>
      </c>
      <c r="D481" s="26" t="s">
        <v>76</v>
      </c>
      <c r="E481" s="49" t="s">
        <v>668</v>
      </c>
      <c r="F481" s="26" t="s">
        <v>253</v>
      </c>
      <c r="G481" s="9"/>
      <c r="H481" s="9"/>
      <c r="I481" s="86"/>
      <c r="J481" s="86"/>
      <c r="K481" s="86"/>
      <c r="L481" s="86"/>
      <c r="M481" s="86"/>
      <c r="N481" s="86"/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7"/>
      <c r="Z481" s="87"/>
    </row>
    <row r="482" spans="1:26" hidden="1" x14ac:dyDescent="0.25">
      <c r="A482" s="25"/>
      <c r="B482" s="26"/>
      <c r="C482" s="26"/>
      <c r="D482" s="26"/>
      <c r="E482" s="26"/>
      <c r="F482" s="26"/>
      <c r="G482" s="9"/>
      <c r="H482" s="9"/>
      <c r="I482" s="86"/>
      <c r="J482" s="86"/>
      <c r="K482" s="86"/>
      <c r="L482" s="86"/>
      <c r="M482" s="86"/>
      <c r="N482" s="86"/>
      <c r="O482" s="87"/>
      <c r="P482" s="87"/>
      <c r="Q482" s="87"/>
      <c r="R482" s="87"/>
      <c r="S482" s="87"/>
      <c r="T482" s="87"/>
      <c r="U482" s="87"/>
      <c r="V482" s="87"/>
      <c r="W482" s="87"/>
      <c r="X482" s="87"/>
      <c r="Y482" s="87"/>
      <c r="Z482" s="87"/>
    </row>
    <row r="483" spans="1:26" ht="40.5" hidden="1" x14ac:dyDescent="0.3">
      <c r="A483" s="20" t="s">
        <v>478</v>
      </c>
      <c r="B483" s="51">
        <v>912</v>
      </c>
      <c r="C483" s="21"/>
      <c r="D483" s="21"/>
      <c r="E483" s="21"/>
      <c r="F483" s="21"/>
      <c r="G483" s="6">
        <f t="shared" ref="G483:Z483" si="397">G485+G513+G527+G614</f>
        <v>838294</v>
      </c>
      <c r="H483" s="6">
        <f t="shared" si="397"/>
        <v>243946</v>
      </c>
      <c r="I483" s="6">
        <f t="shared" si="397"/>
        <v>0</v>
      </c>
      <c r="J483" s="6">
        <f t="shared" si="397"/>
        <v>0</v>
      </c>
      <c r="K483" s="6">
        <f t="shared" si="397"/>
        <v>0</v>
      </c>
      <c r="L483" s="6">
        <f t="shared" si="397"/>
        <v>0</v>
      </c>
      <c r="M483" s="6">
        <f t="shared" si="397"/>
        <v>838294</v>
      </c>
      <c r="N483" s="6">
        <f t="shared" si="397"/>
        <v>243946</v>
      </c>
      <c r="O483" s="6">
        <f t="shared" si="397"/>
        <v>0</v>
      </c>
      <c r="P483" s="6">
        <f t="shared" si="397"/>
        <v>85</v>
      </c>
      <c r="Q483" s="6">
        <f t="shared" si="397"/>
        <v>0</v>
      </c>
      <c r="R483" s="6">
        <f t="shared" si="397"/>
        <v>0</v>
      </c>
      <c r="S483" s="6">
        <f t="shared" si="397"/>
        <v>838379</v>
      </c>
      <c r="T483" s="6">
        <f t="shared" si="397"/>
        <v>243946</v>
      </c>
      <c r="U483" s="6">
        <f t="shared" si="397"/>
        <v>0</v>
      </c>
      <c r="V483" s="6">
        <f t="shared" si="397"/>
        <v>0</v>
      </c>
      <c r="W483" s="6">
        <f t="shared" si="397"/>
        <v>0</v>
      </c>
      <c r="X483" s="6">
        <f t="shared" si="397"/>
        <v>44694</v>
      </c>
      <c r="Y483" s="6">
        <f t="shared" si="397"/>
        <v>883073</v>
      </c>
      <c r="Z483" s="6">
        <f t="shared" si="397"/>
        <v>288640</v>
      </c>
    </row>
    <row r="484" spans="1:26" s="74" customFormat="1" hidden="1" x14ac:dyDescent="0.25">
      <c r="A484" s="75"/>
      <c r="B484" s="80"/>
      <c r="C484" s="27"/>
      <c r="D484" s="27"/>
      <c r="E484" s="27"/>
      <c r="F484" s="27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8.75" hidden="1" x14ac:dyDescent="0.3">
      <c r="A485" s="52" t="s">
        <v>433</v>
      </c>
      <c r="B485" s="24">
        <f>B483</f>
        <v>912</v>
      </c>
      <c r="C485" s="24" t="s">
        <v>7</v>
      </c>
      <c r="D485" s="24" t="s">
        <v>80</v>
      </c>
      <c r="E485" s="24"/>
      <c r="F485" s="24"/>
      <c r="G485" s="16">
        <f>G486+G502+G507</f>
        <v>362057</v>
      </c>
      <c r="H485" s="16">
        <f>H486+H502+H507</f>
        <v>109872</v>
      </c>
      <c r="I485" s="16">
        <f t="shared" ref="I485:N485" si="398">I486+I502+I507</f>
        <v>0</v>
      </c>
      <c r="J485" s="16">
        <f t="shared" si="398"/>
        <v>0</v>
      </c>
      <c r="K485" s="16">
        <f t="shared" si="398"/>
        <v>0</v>
      </c>
      <c r="L485" s="16">
        <f t="shared" si="398"/>
        <v>0</v>
      </c>
      <c r="M485" s="16">
        <f t="shared" si="398"/>
        <v>362057</v>
      </c>
      <c r="N485" s="16">
        <f t="shared" si="398"/>
        <v>109872</v>
      </c>
      <c r="O485" s="16">
        <f t="shared" ref="O485:T485" si="399">O486+O502+O507</f>
        <v>0</v>
      </c>
      <c r="P485" s="16">
        <f t="shared" si="399"/>
        <v>0</v>
      </c>
      <c r="Q485" s="16">
        <f t="shared" si="399"/>
        <v>0</v>
      </c>
      <c r="R485" s="16">
        <f t="shared" si="399"/>
        <v>0</v>
      </c>
      <c r="S485" s="16">
        <f t="shared" si="399"/>
        <v>362057</v>
      </c>
      <c r="T485" s="16">
        <f t="shared" si="399"/>
        <v>109872</v>
      </c>
      <c r="U485" s="16">
        <f>U486+U502+U507</f>
        <v>51</v>
      </c>
      <c r="V485" s="16">
        <f t="shared" ref="V485:Z485" si="400">V486+V502+V507</f>
        <v>0</v>
      </c>
      <c r="W485" s="16">
        <f t="shared" si="400"/>
        <v>0</v>
      </c>
      <c r="X485" s="16">
        <f t="shared" si="400"/>
        <v>972</v>
      </c>
      <c r="Y485" s="16">
        <f t="shared" si="400"/>
        <v>363080</v>
      </c>
      <c r="Z485" s="16">
        <f t="shared" si="400"/>
        <v>110844</v>
      </c>
    </row>
    <row r="486" spans="1:26" ht="33" hidden="1" x14ac:dyDescent="0.25">
      <c r="A486" s="25" t="s">
        <v>719</v>
      </c>
      <c r="B486" s="26">
        <f t="shared" ref="B486:B522" si="401">B485</f>
        <v>912</v>
      </c>
      <c r="C486" s="26" t="s">
        <v>7</v>
      </c>
      <c r="D486" s="26" t="s">
        <v>80</v>
      </c>
      <c r="E486" s="26" t="s">
        <v>39</v>
      </c>
      <c r="F486" s="26"/>
      <c r="G486" s="17">
        <f>G487+G491+G495</f>
        <v>359942</v>
      </c>
      <c r="H486" s="17">
        <f>H487+H491+H495</f>
        <v>109872</v>
      </c>
      <c r="I486" s="17">
        <f t="shared" ref="I486:N486" si="402">I487+I491+I495</f>
        <v>0</v>
      </c>
      <c r="J486" s="17">
        <f t="shared" si="402"/>
        <v>0</v>
      </c>
      <c r="K486" s="17">
        <f t="shared" si="402"/>
        <v>0</v>
      </c>
      <c r="L486" s="17">
        <f t="shared" si="402"/>
        <v>0</v>
      </c>
      <c r="M486" s="17">
        <f t="shared" si="402"/>
        <v>359942</v>
      </c>
      <c r="N486" s="17">
        <f t="shared" si="402"/>
        <v>109872</v>
      </c>
      <c r="O486" s="17">
        <f t="shared" ref="O486:T486" si="403">O487+O491+O495</f>
        <v>0</v>
      </c>
      <c r="P486" s="17">
        <f t="shared" si="403"/>
        <v>0</v>
      </c>
      <c r="Q486" s="17">
        <f t="shared" si="403"/>
        <v>0</v>
      </c>
      <c r="R486" s="17">
        <f t="shared" si="403"/>
        <v>0</v>
      </c>
      <c r="S486" s="17">
        <f t="shared" si="403"/>
        <v>359942</v>
      </c>
      <c r="T486" s="17">
        <f t="shared" si="403"/>
        <v>109872</v>
      </c>
      <c r="U486" s="17">
        <f>U487+U491+U495+U499</f>
        <v>51</v>
      </c>
      <c r="V486" s="17">
        <f t="shared" ref="V486:Z486" si="404">V487+V491+V495+V499</f>
        <v>0</v>
      </c>
      <c r="W486" s="17">
        <f t="shared" si="404"/>
        <v>0</v>
      </c>
      <c r="X486" s="17">
        <f t="shared" si="404"/>
        <v>972</v>
      </c>
      <c r="Y486" s="17">
        <f t="shared" si="404"/>
        <v>360965</v>
      </c>
      <c r="Z486" s="17">
        <f t="shared" si="404"/>
        <v>110844</v>
      </c>
    </row>
    <row r="487" spans="1:26" ht="33" hidden="1" x14ac:dyDescent="0.25">
      <c r="A487" s="25" t="s">
        <v>10</v>
      </c>
      <c r="B487" s="26">
        <f t="shared" si="401"/>
        <v>912</v>
      </c>
      <c r="C487" s="26" t="s">
        <v>7</v>
      </c>
      <c r="D487" s="26" t="s">
        <v>80</v>
      </c>
      <c r="E487" s="26" t="s">
        <v>40</v>
      </c>
      <c r="F487" s="26"/>
      <c r="G487" s="11">
        <f t="shared" ref="G487:V489" si="405">G488</f>
        <v>245764</v>
      </c>
      <c r="H487" s="11">
        <f t="shared" si="405"/>
        <v>0</v>
      </c>
      <c r="I487" s="11">
        <f t="shared" si="405"/>
        <v>0</v>
      </c>
      <c r="J487" s="11">
        <f t="shared" si="405"/>
        <v>0</v>
      </c>
      <c r="K487" s="11">
        <f t="shared" si="405"/>
        <v>0</v>
      </c>
      <c r="L487" s="11">
        <f t="shared" si="405"/>
        <v>0</v>
      </c>
      <c r="M487" s="11">
        <f t="shared" si="405"/>
        <v>245764</v>
      </c>
      <c r="N487" s="11">
        <f t="shared" si="405"/>
        <v>0</v>
      </c>
      <c r="O487" s="11">
        <f t="shared" si="405"/>
        <v>0</v>
      </c>
      <c r="P487" s="11">
        <f t="shared" si="405"/>
        <v>0</v>
      </c>
      <c r="Q487" s="11">
        <f t="shared" si="405"/>
        <v>0</v>
      </c>
      <c r="R487" s="11">
        <f t="shared" si="405"/>
        <v>0</v>
      </c>
      <c r="S487" s="11">
        <f t="shared" si="405"/>
        <v>245764</v>
      </c>
      <c r="T487" s="11">
        <f t="shared" si="405"/>
        <v>0</v>
      </c>
      <c r="U487" s="11">
        <f t="shared" si="405"/>
        <v>0</v>
      </c>
      <c r="V487" s="11">
        <f t="shared" si="405"/>
        <v>0</v>
      </c>
      <c r="W487" s="11">
        <f t="shared" ref="U487:Z489" si="406">W488</f>
        <v>0</v>
      </c>
      <c r="X487" s="11">
        <f t="shared" si="406"/>
        <v>0</v>
      </c>
      <c r="Y487" s="11">
        <f t="shared" si="406"/>
        <v>245764</v>
      </c>
      <c r="Z487" s="11">
        <f t="shared" si="406"/>
        <v>0</v>
      </c>
    </row>
    <row r="488" spans="1:26" ht="20.100000000000001" hidden="1" customHeight="1" x14ac:dyDescent="0.25">
      <c r="A488" s="28" t="s">
        <v>11</v>
      </c>
      <c r="B488" s="26">
        <f t="shared" si="401"/>
        <v>912</v>
      </c>
      <c r="C488" s="26" t="s">
        <v>7</v>
      </c>
      <c r="D488" s="26" t="s">
        <v>80</v>
      </c>
      <c r="E488" s="26" t="s">
        <v>41</v>
      </c>
      <c r="F488" s="26"/>
      <c r="G488" s="9">
        <f t="shared" si="405"/>
        <v>245764</v>
      </c>
      <c r="H488" s="9">
        <f t="shared" si="405"/>
        <v>0</v>
      </c>
      <c r="I488" s="9">
        <f t="shared" si="405"/>
        <v>0</v>
      </c>
      <c r="J488" s="9">
        <f t="shared" si="405"/>
        <v>0</v>
      </c>
      <c r="K488" s="9">
        <f t="shared" si="405"/>
        <v>0</v>
      </c>
      <c r="L488" s="9">
        <f t="shared" si="405"/>
        <v>0</v>
      </c>
      <c r="M488" s="9">
        <f t="shared" si="405"/>
        <v>245764</v>
      </c>
      <c r="N488" s="9">
        <f t="shared" si="405"/>
        <v>0</v>
      </c>
      <c r="O488" s="9">
        <f t="shared" si="405"/>
        <v>0</v>
      </c>
      <c r="P488" s="9">
        <f t="shared" si="405"/>
        <v>0</v>
      </c>
      <c r="Q488" s="9">
        <f t="shared" si="405"/>
        <v>0</v>
      </c>
      <c r="R488" s="9">
        <f t="shared" si="405"/>
        <v>0</v>
      </c>
      <c r="S488" s="9">
        <f t="shared" si="405"/>
        <v>245764</v>
      </c>
      <c r="T488" s="9">
        <f t="shared" si="405"/>
        <v>0</v>
      </c>
      <c r="U488" s="9">
        <f t="shared" si="406"/>
        <v>0</v>
      </c>
      <c r="V488" s="9">
        <f t="shared" si="406"/>
        <v>0</v>
      </c>
      <c r="W488" s="9">
        <f t="shared" si="406"/>
        <v>0</v>
      </c>
      <c r="X488" s="9">
        <f t="shared" si="406"/>
        <v>0</v>
      </c>
      <c r="Y488" s="9">
        <f t="shared" si="406"/>
        <v>245764</v>
      </c>
      <c r="Z488" s="9">
        <f t="shared" si="406"/>
        <v>0</v>
      </c>
    </row>
    <row r="489" spans="1:26" ht="33" hidden="1" x14ac:dyDescent="0.25">
      <c r="A489" s="25" t="s">
        <v>12</v>
      </c>
      <c r="B489" s="26">
        <f t="shared" si="401"/>
        <v>912</v>
      </c>
      <c r="C489" s="26" t="s">
        <v>7</v>
      </c>
      <c r="D489" s="26" t="s">
        <v>80</v>
      </c>
      <c r="E489" s="26" t="s">
        <v>41</v>
      </c>
      <c r="F489" s="26" t="s">
        <v>13</v>
      </c>
      <c r="G489" s="9">
        <f t="shared" si="405"/>
        <v>245764</v>
      </c>
      <c r="H489" s="9">
        <f t="shared" si="405"/>
        <v>0</v>
      </c>
      <c r="I489" s="9">
        <f t="shared" si="405"/>
        <v>0</v>
      </c>
      <c r="J489" s="9">
        <f t="shared" si="405"/>
        <v>0</v>
      </c>
      <c r="K489" s="9">
        <f t="shared" si="405"/>
        <v>0</v>
      </c>
      <c r="L489" s="9">
        <f t="shared" si="405"/>
        <v>0</v>
      </c>
      <c r="M489" s="9">
        <f t="shared" si="405"/>
        <v>245764</v>
      </c>
      <c r="N489" s="9">
        <f t="shared" si="405"/>
        <v>0</v>
      </c>
      <c r="O489" s="9">
        <f t="shared" si="405"/>
        <v>0</v>
      </c>
      <c r="P489" s="9">
        <f t="shared" si="405"/>
        <v>0</v>
      </c>
      <c r="Q489" s="9">
        <f t="shared" si="405"/>
        <v>0</v>
      </c>
      <c r="R489" s="9">
        <f t="shared" si="405"/>
        <v>0</v>
      </c>
      <c r="S489" s="9">
        <f t="shared" si="405"/>
        <v>245764</v>
      </c>
      <c r="T489" s="9">
        <f t="shared" si="405"/>
        <v>0</v>
      </c>
      <c r="U489" s="9">
        <f t="shared" si="406"/>
        <v>0</v>
      </c>
      <c r="V489" s="9">
        <f t="shared" si="406"/>
        <v>0</v>
      </c>
      <c r="W489" s="9">
        <f t="shared" si="406"/>
        <v>0</v>
      </c>
      <c r="X489" s="9">
        <f t="shared" si="406"/>
        <v>0</v>
      </c>
      <c r="Y489" s="9">
        <f t="shared" si="406"/>
        <v>245764</v>
      </c>
      <c r="Z489" s="9">
        <f t="shared" si="406"/>
        <v>0</v>
      </c>
    </row>
    <row r="490" spans="1:26" ht="20.100000000000001" hidden="1" customHeight="1" x14ac:dyDescent="0.25">
      <c r="A490" s="28" t="s">
        <v>14</v>
      </c>
      <c r="B490" s="26">
        <f>B489</f>
        <v>912</v>
      </c>
      <c r="C490" s="26" t="s">
        <v>7</v>
      </c>
      <c r="D490" s="26" t="s">
        <v>80</v>
      </c>
      <c r="E490" s="26" t="s">
        <v>41</v>
      </c>
      <c r="F490" s="26">
        <v>610</v>
      </c>
      <c r="G490" s="9">
        <f>224705+21059</f>
        <v>245764</v>
      </c>
      <c r="H490" s="9"/>
      <c r="I490" s="86"/>
      <c r="J490" s="86"/>
      <c r="K490" s="86"/>
      <c r="L490" s="86"/>
      <c r="M490" s="9">
        <f>G490+I490+J490+K490+L490</f>
        <v>245764</v>
      </c>
      <c r="N490" s="9">
        <f>H490+L490</f>
        <v>0</v>
      </c>
      <c r="O490" s="87"/>
      <c r="P490" s="87"/>
      <c r="Q490" s="87"/>
      <c r="R490" s="87"/>
      <c r="S490" s="9">
        <f>M490+O490+P490+Q490+R490</f>
        <v>245764</v>
      </c>
      <c r="T490" s="9">
        <f>N490+R490</f>
        <v>0</v>
      </c>
      <c r="U490" s="87"/>
      <c r="V490" s="87"/>
      <c r="W490" s="87"/>
      <c r="X490" s="87"/>
      <c r="Y490" s="9">
        <f>S490+U490+V490+W490+X490</f>
        <v>245764</v>
      </c>
      <c r="Z490" s="9">
        <f>T490+X490</f>
        <v>0</v>
      </c>
    </row>
    <row r="491" spans="1:26" ht="20.100000000000001" hidden="1" customHeight="1" x14ac:dyDescent="0.25">
      <c r="A491" s="28" t="s">
        <v>15</v>
      </c>
      <c r="B491" s="26">
        <f>B489</f>
        <v>912</v>
      </c>
      <c r="C491" s="26" t="s">
        <v>7</v>
      </c>
      <c r="D491" s="26" t="s">
        <v>80</v>
      </c>
      <c r="E491" s="26" t="s">
        <v>42</v>
      </c>
      <c r="F491" s="26"/>
      <c r="G491" s="9">
        <f t="shared" ref="G491:V493" si="407">G492</f>
        <v>4306</v>
      </c>
      <c r="H491" s="9">
        <f t="shared" si="407"/>
        <v>0</v>
      </c>
      <c r="I491" s="9">
        <f t="shared" si="407"/>
        <v>0</v>
      </c>
      <c r="J491" s="9">
        <f t="shared" si="407"/>
        <v>0</v>
      </c>
      <c r="K491" s="9">
        <f t="shared" si="407"/>
        <v>0</v>
      </c>
      <c r="L491" s="9">
        <f t="shared" si="407"/>
        <v>0</v>
      </c>
      <c r="M491" s="9">
        <f t="shared" si="407"/>
        <v>4306</v>
      </c>
      <c r="N491" s="9">
        <f t="shared" si="407"/>
        <v>0</v>
      </c>
      <c r="O491" s="9">
        <f t="shared" si="407"/>
        <v>0</v>
      </c>
      <c r="P491" s="9">
        <f t="shared" si="407"/>
        <v>0</v>
      </c>
      <c r="Q491" s="9">
        <f t="shared" si="407"/>
        <v>0</v>
      </c>
      <c r="R491" s="9">
        <f t="shared" si="407"/>
        <v>0</v>
      </c>
      <c r="S491" s="9">
        <f t="shared" si="407"/>
        <v>4306</v>
      </c>
      <c r="T491" s="9">
        <f t="shared" si="407"/>
        <v>0</v>
      </c>
      <c r="U491" s="9">
        <f t="shared" si="407"/>
        <v>0</v>
      </c>
      <c r="V491" s="9">
        <f t="shared" si="407"/>
        <v>0</v>
      </c>
      <c r="W491" s="9">
        <f t="shared" ref="U491:Z493" si="408">W492</f>
        <v>0</v>
      </c>
      <c r="X491" s="9">
        <f t="shared" si="408"/>
        <v>0</v>
      </c>
      <c r="Y491" s="9">
        <f t="shared" si="408"/>
        <v>4306</v>
      </c>
      <c r="Z491" s="9">
        <f t="shared" si="408"/>
        <v>0</v>
      </c>
    </row>
    <row r="492" spans="1:26" ht="20.100000000000001" hidden="1" customHeight="1" x14ac:dyDescent="0.25">
      <c r="A492" s="28" t="s">
        <v>16</v>
      </c>
      <c r="B492" s="26">
        <f t="shared" si="401"/>
        <v>912</v>
      </c>
      <c r="C492" s="26" t="s">
        <v>7</v>
      </c>
      <c r="D492" s="26" t="s">
        <v>80</v>
      </c>
      <c r="E492" s="26" t="s">
        <v>43</v>
      </c>
      <c r="F492" s="26"/>
      <c r="G492" s="9">
        <f t="shared" si="407"/>
        <v>4306</v>
      </c>
      <c r="H492" s="9">
        <f t="shared" si="407"/>
        <v>0</v>
      </c>
      <c r="I492" s="9">
        <f t="shared" si="407"/>
        <v>0</v>
      </c>
      <c r="J492" s="9">
        <f t="shared" si="407"/>
        <v>0</v>
      </c>
      <c r="K492" s="9">
        <f t="shared" si="407"/>
        <v>0</v>
      </c>
      <c r="L492" s="9">
        <f t="shared" si="407"/>
        <v>0</v>
      </c>
      <c r="M492" s="9">
        <f t="shared" si="407"/>
        <v>4306</v>
      </c>
      <c r="N492" s="9">
        <f t="shared" si="407"/>
        <v>0</v>
      </c>
      <c r="O492" s="9">
        <f t="shared" si="407"/>
        <v>0</v>
      </c>
      <c r="P492" s="9">
        <f t="shared" si="407"/>
        <v>0</v>
      </c>
      <c r="Q492" s="9">
        <f t="shared" si="407"/>
        <v>0</v>
      </c>
      <c r="R492" s="9">
        <f t="shared" si="407"/>
        <v>0</v>
      </c>
      <c r="S492" s="9">
        <f t="shared" si="407"/>
        <v>4306</v>
      </c>
      <c r="T492" s="9">
        <f t="shared" si="407"/>
        <v>0</v>
      </c>
      <c r="U492" s="9">
        <f t="shared" si="408"/>
        <v>0</v>
      </c>
      <c r="V492" s="9">
        <f t="shared" si="408"/>
        <v>0</v>
      </c>
      <c r="W492" s="9">
        <f t="shared" si="408"/>
        <v>0</v>
      </c>
      <c r="X492" s="9">
        <f t="shared" si="408"/>
        <v>0</v>
      </c>
      <c r="Y492" s="9">
        <f t="shared" si="408"/>
        <v>4306</v>
      </c>
      <c r="Z492" s="9">
        <f t="shared" si="408"/>
        <v>0</v>
      </c>
    </row>
    <row r="493" spans="1:26" ht="33" hidden="1" x14ac:dyDescent="0.25">
      <c r="A493" s="25" t="s">
        <v>12</v>
      </c>
      <c r="B493" s="26">
        <f t="shared" si="401"/>
        <v>912</v>
      </c>
      <c r="C493" s="26" t="s">
        <v>7</v>
      </c>
      <c r="D493" s="26" t="s">
        <v>80</v>
      </c>
      <c r="E493" s="26" t="s">
        <v>43</v>
      </c>
      <c r="F493" s="26" t="s">
        <v>13</v>
      </c>
      <c r="G493" s="9">
        <f t="shared" si="407"/>
        <v>4306</v>
      </c>
      <c r="H493" s="9">
        <f t="shared" si="407"/>
        <v>0</v>
      </c>
      <c r="I493" s="9">
        <f t="shared" si="407"/>
        <v>0</v>
      </c>
      <c r="J493" s="9">
        <f t="shared" si="407"/>
        <v>0</v>
      </c>
      <c r="K493" s="9">
        <f t="shared" si="407"/>
        <v>0</v>
      </c>
      <c r="L493" s="9">
        <f t="shared" si="407"/>
        <v>0</v>
      </c>
      <c r="M493" s="9">
        <f t="shared" si="407"/>
        <v>4306</v>
      </c>
      <c r="N493" s="9">
        <f t="shared" si="407"/>
        <v>0</v>
      </c>
      <c r="O493" s="9">
        <f t="shared" si="407"/>
        <v>0</v>
      </c>
      <c r="P493" s="9">
        <f t="shared" si="407"/>
        <v>0</v>
      </c>
      <c r="Q493" s="9">
        <f t="shared" si="407"/>
        <v>0</v>
      </c>
      <c r="R493" s="9">
        <f t="shared" si="407"/>
        <v>0</v>
      </c>
      <c r="S493" s="9">
        <f t="shared" si="407"/>
        <v>4306</v>
      </c>
      <c r="T493" s="9">
        <f t="shared" si="407"/>
        <v>0</v>
      </c>
      <c r="U493" s="9">
        <f t="shared" si="408"/>
        <v>0</v>
      </c>
      <c r="V493" s="9">
        <f t="shared" si="408"/>
        <v>0</v>
      </c>
      <c r="W493" s="9">
        <f t="shared" si="408"/>
        <v>0</v>
      </c>
      <c r="X493" s="9">
        <f t="shared" si="408"/>
        <v>0</v>
      </c>
      <c r="Y493" s="9">
        <f t="shared" si="408"/>
        <v>4306</v>
      </c>
      <c r="Z493" s="9">
        <f t="shared" si="408"/>
        <v>0</v>
      </c>
    </row>
    <row r="494" spans="1:26" ht="20.100000000000001" hidden="1" customHeight="1" x14ac:dyDescent="0.25">
      <c r="A494" s="28" t="s">
        <v>14</v>
      </c>
      <c r="B494" s="26">
        <f t="shared" si="401"/>
        <v>912</v>
      </c>
      <c r="C494" s="26" t="s">
        <v>7</v>
      </c>
      <c r="D494" s="26" t="s">
        <v>80</v>
      </c>
      <c r="E494" s="26" t="s">
        <v>43</v>
      </c>
      <c r="F494" s="26">
        <v>610</v>
      </c>
      <c r="G494" s="9">
        <f>3918+388</f>
        <v>4306</v>
      </c>
      <c r="H494" s="9"/>
      <c r="I494" s="86"/>
      <c r="J494" s="86"/>
      <c r="K494" s="86"/>
      <c r="L494" s="86"/>
      <c r="M494" s="9">
        <f>G494+I494+J494+K494+L494</f>
        <v>4306</v>
      </c>
      <c r="N494" s="9">
        <f>H494+L494</f>
        <v>0</v>
      </c>
      <c r="O494" s="87"/>
      <c r="P494" s="87"/>
      <c r="Q494" s="87"/>
      <c r="R494" s="87"/>
      <c r="S494" s="9">
        <f>M494+O494+P494+Q494+R494</f>
        <v>4306</v>
      </c>
      <c r="T494" s="9">
        <f>N494+R494</f>
        <v>0</v>
      </c>
      <c r="U494" s="87"/>
      <c r="V494" s="87"/>
      <c r="W494" s="87"/>
      <c r="X494" s="87"/>
      <c r="Y494" s="9">
        <f>S494+U494+V494+W494+X494</f>
        <v>4306</v>
      </c>
      <c r="Z494" s="9">
        <f>T494+X494</f>
        <v>0</v>
      </c>
    </row>
    <row r="495" spans="1:26" ht="33" hidden="1" x14ac:dyDescent="0.25">
      <c r="A495" s="38" t="s">
        <v>398</v>
      </c>
      <c r="B495" s="26">
        <f t="shared" si="401"/>
        <v>912</v>
      </c>
      <c r="C495" s="26" t="s">
        <v>7</v>
      </c>
      <c r="D495" s="26" t="s">
        <v>80</v>
      </c>
      <c r="E495" s="26" t="s">
        <v>622</v>
      </c>
      <c r="F495" s="26"/>
      <c r="G495" s="9">
        <f t="shared" ref="G495:V497" si="409">G496</f>
        <v>109872</v>
      </c>
      <c r="H495" s="9">
        <f t="shared" si="409"/>
        <v>109872</v>
      </c>
      <c r="I495" s="9">
        <f t="shared" si="409"/>
        <v>0</v>
      </c>
      <c r="J495" s="9">
        <f t="shared" si="409"/>
        <v>0</v>
      </c>
      <c r="K495" s="9">
        <f t="shared" si="409"/>
        <v>0</v>
      </c>
      <c r="L495" s="9">
        <f t="shared" si="409"/>
        <v>0</v>
      </c>
      <c r="M495" s="9">
        <f t="shared" si="409"/>
        <v>109872</v>
      </c>
      <c r="N495" s="9">
        <f t="shared" si="409"/>
        <v>109872</v>
      </c>
      <c r="O495" s="9">
        <f t="shared" si="409"/>
        <v>0</v>
      </c>
      <c r="P495" s="9">
        <f t="shared" si="409"/>
        <v>0</v>
      </c>
      <c r="Q495" s="9">
        <f t="shared" si="409"/>
        <v>0</v>
      </c>
      <c r="R495" s="9">
        <f t="shared" si="409"/>
        <v>0</v>
      </c>
      <c r="S495" s="9">
        <f t="shared" si="409"/>
        <v>109872</v>
      </c>
      <c r="T495" s="9">
        <f t="shared" si="409"/>
        <v>109872</v>
      </c>
      <c r="U495" s="9">
        <f t="shared" si="409"/>
        <v>0</v>
      </c>
      <c r="V495" s="9">
        <f t="shared" si="409"/>
        <v>0</v>
      </c>
      <c r="W495" s="9">
        <f t="shared" ref="U495:Z497" si="410">W496</f>
        <v>0</v>
      </c>
      <c r="X495" s="9">
        <f t="shared" si="410"/>
        <v>0</v>
      </c>
      <c r="Y495" s="9">
        <f t="shared" si="410"/>
        <v>109872</v>
      </c>
      <c r="Z495" s="9">
        <f t="shared" si="410"/>
        <v>109872</v>
      </c>
    </row>
    <row r="496" spans="1:26" ht="33" hidden="1" x14ac:dyDescent="0.25">
      <c r="A496" s="38" t="s">
        <v>399</v>
      </c>
      <c r="B496" s="26">
        <f t="shared" si="401"/>
        <v>912</v>
      </c>
      <c r="C496" s="26" t="s">
        <v>7</v>
      </c>
      <c r="D496" s="26" t="s">
        <v>80</v>
      </c>
      <c r="E496" s="26" t="s">
        <v>623</v>
      </c>
      <c r="F496" s="26"/>
      <c r="G496" s="9">
        <f t="shared" si="409"/>
        <v>109872</v>
      </c>
      <c r="H496" s="9">
        <f t="shared" si="409"/>
        <v>109872</v>
      </c>
      <c r="I496" s="9">
        <f t="shared" si="409"/>
        <v>0</v>
      </c>
      <c r="J496" s="9">
        <f t="shared" si="409"/>
        <v>0</v>
      </c>
      <c r="K496" s="9">
        <f t="shared" si="409"/>
        <v>0</v>
      </c>
      <c r="L496" s="9">
        <f t="shared" si="409"/>
        <v>0</v>
      </c>
      <c r="M496" s="9">
        <f t="shared" si="409"/>
        <v>109872</v>
      </c>
      <c r="N496" s="9">
        <f t="shared" si="409"/>
        <v>109872</v>
      </c>
      <c r="O496" s="9">
        <f t="shared" si="409"/>
        <v>0</v>
      </c>
      <c r="P496" s="9">
        <f t="shared" si="409"/>
        <v>0</v>
      </c>
      <c r="Q496" s="9">
        <f t="shared" si="409"/>
        <v>0</v>
      </c>
      <c r="R496" s="9">
        <f t="shared" si="409"/>
        <v>0</v>
      </c>
      <c r="S496" s="9">
        <f t="shared" si="409"/>
        <v>109872</v>
      </c>
      <c r="T496" s="9">
        <f t="shared" si="409"/>
        <v>109872</v>
      </c>
      <c r="U496" s="9">
        <f t="shared" si="410"/>
        <v>0</v>
      </c>
      <c r="V496" s="9">
        <f t="shared" si="410"/>
        <v>0</v>
      </c>
      <c r="W496" s="9">
        <f t="shared" si="410"/>
        <v>0</v>
      </c>
      <c r="X496" s="9">
        <f t="shared" si="410"/>
        <v>0</v>
      </c>
      <c r="Y496" s="9">
        <f t="shared" si="410"/>
        <v>109872</v>
      </c>
      <c r="Z496" s="9">
        <f t="shared" si="410"/>
        <v>109872</v>
      </c>
    </row>
    <row r="497" spans="1:26" ht="33" hidden="1" x14ac:dyDescent="0.25">
      <c r="A497" s="28" t="s">
        <v>12</v>
      </c>
      <c r="B497" s="26">
        <f t="shared" si="401"/>
        <v>912</v>
      </c>
      <c r="C497" s="26" t="s">
        <v>7</v>
      </c>
      <c r="D497" s="26" t="s">
        <v>80</v>
      </c>
      <c r="E497" s="26" t="s">
        <v>623</v>
      </c>
      <c r="F497" s="26" t="s">
        <v>13</v>
      </c>
      <c r="G497" s="9">
        <f t="shared" si="409"/>
        <v>109872</v>
      </c>
      <c r="H497" s="9">
        <f t="shared" si="409"/>
        <v>109872</v>
      </c>
      <c r="I497" s="9">
        <f t="shared" si="409"/>
        <v>0</v>
      </c>
      <c r="J497" s="9">
        <f t="shared" si="409"/>
        <v>0</v>
      </c>
      <c r="K497" s="9">
        <f t="shared" si="409"/>
        <v>0</v>
      </c>
      <c r="L497" s="9">
        <f t="shared" si="409"/>
        <v>0</v>
      </c>
      <c r="M497" s="9">
        <f t="shared" si="409"/>
        <v>109872</v>
      </c>
      <c r="N497" s="9">
        <f t="shared" si="409"/>
        <v>109872</v>
      </c>
      <c r="O497" s="9">
        <f t="shared" si="409"/>
        <v>0</v>
      </c>
      <c r="P497" s="9">
        <f t="shared" si="409"/>
        <v>0</v>
      </c>
      <c r="Q497" s="9">
        <f t="shared" si="409"/>
        <v>0</v>
      </c>
      <c r="R497" s="9">
        <f t="shared" si="409"/>
        <v>0</v>
      </c>
      <c r="S497" s="9">
        <f t="shared" si="409"/>
        <v>109872</v>
      </c>
      <c r="T497" s="9">
        <f t="shared" si="409"/>
        <v>109872</v>
      </c>
      <c r="U497" s="9">
        <f t="shared" si="410"/>
        <v>0</v>
      </c>
      <c r="V497" s="9">
        <f t="shared" si="410"/>
        <v>0</v>
      </c>
      <c r="W497" s="9">
        <f t="shared" si="410"/>
        <v>0</v>
      </c>
      <c r="X497" s="9">
        <f t="shared" si="410"/>
        <v>0</v>
      </c>
      <c r="Y497" s="9">
        <f t="shared" si="410"/>
        <v>109872</v>
      </c>
      <c r="Z497" s="9">
        <f t="shared" si="410"/>
        <v>109872</v>
      </c>
    </row>
    <row r="498" spans="1:26" ht="20.100000000000001" hidden="1" customHeight="1" x14ac:dyDescent="0.25">
      <c r="A498" s="28" t="s">
        <v>14</v>
      </c>
      <c r="B498" s="26">
        <f t="shared" si="401"/>
        <v>912</v>
      </c>
      <c r="C498" s="26" t="s">
        <v>7</v>
      </c>
      <c r="D498" s="26" t="s">
        <v>80</v>
      </c>
      <c r="E498" s="26" t="s">
        <v>623</v>
      </c>
      <c r="F498" s="26" t="s">
        <v>35</v>
      </c>
      <c r="G498" s="9">
        <v>109872</v>
      </c>
      <c r="H498" s="9">
        <v>109872</v>
      </c>
      <c r="I498" s="86"/>
      <c r="J498" s="86"/>
      <c r="K498" s="86"/>
      <c r="L498" s="86"/>
      <c r="M498" s="9">
        <f>G498+I498+J498+K498+L498</f>
        <v>109872</v>
      </c>
      <c r="N498" s="9">
        <f>H498+L498</f>
        <v>109872</v>
      </c>
      <c r="O498" s="87"/>
      <c r="P498" s="87"/>
      <c r="Q498" s="87"/>
      <c r="R498" s="87"/>
      <c r="S498" s="9">
        <f>M498+O498+P498+Q498+R498</f>
        <v>109872</v>
      </c>
      <c r="T498" s="9">
        <f>N498+R498</f>
        <v>109872</v>
      </c>
      <c r="U498" s="87"/>
      <c r="V498" s="87"/>
      <c r="W498" s="87"/>
      <c r="X498" s="87"/>
      <c r="Y498" s="9">
        <f>S498+U498+V498+W498+X498</f>
        <v>109872</v>
      </c>
      <c r="Z498" s="9">
        <f>T498+X498</f>
        <v>109872</v>
      </c>
    </row>
    <row r="499" spans="1:26" ht="49.5" hidden="1" x14ac:dyDescent="0.25">
      <c r="A499" s="28" t="s">
        <v>761</v>
      </c>
      <c r="B499" s="26">
        <f t="shared" si="401"/>
        <v>912</v>
      </c>
      <c r="C499" s="26" t="s">
        <v>7</v>
      </c>
      <c r="D499" s="26" t="s">
        <v>80</v>
      </c>
      <c r="E499" s="26" t="s">
        <v>760</v>
      </c>
      <c r="F499" s="26"/>
      <c r="G499" s="9"/>
      <c r="H499" s="9"/>
      <c r="I499" s="86"/>
      <c r="J499" s="86"/>
      <c r="K499" s="86"/>
      <c r="L499" s="86"/>
      <c r="M499" s="9"/>
      <c r="N499" s="9"/>
      <c r="O499" s="87"/>
      <c r="P499" s="87"/>
      <c r="Q499" s="87"/>
      <c r="R499" s="87"/>
      <c r="S499" s="9"/>
      <c r="T499" s="9"/>
      <c r="U499" s="9">
        <f>U500</f>
        <v>51</v>
      </c>
      <c r="V499" s="9">
        <f t="shared" ref="V499:Z500" si="411">V500</f>
        <v>0</v>
      </c>
      <c r="W499" s="9">
        <f t="shared" si="411"/>
        <v>0</v>
      </c>
      <c r="X499" s="9">
        <f t="shared" si="411"/>
        <v>972</v>
      </c>
      <c r="Y499" s="9">
        <f t="shared" si="411"/>
        <v>1023</v>
      </c>
      <c r="Z499" s="9">
        <f t="shared" si="411"/>
        <v>972</v>
      </c>
    </row>
    <row r="500" spans="1:26" ht="33" hidden="1" x14ac:dyDescent="0.25">
      <c r="A500" s="28" t="s">
        <v>12</v>
      </c>
      <c r="B500" s="26">
        <f t="shared" si="401"/>
        <v>912</v>
      </c>
      <c r="C500" s="26" t="s">
        <v>7</v>
      </c>
      <c r="D500" s="26" t="s">
        <v>80</v>
      </c>
      <c r="E500" s="26" t="s">
        <v>760</v>
      </c>
      <c r="F500" s="26" t="s">
        <v>13</v>
      </c>
      <c r="G500" s="9"/>
      <c r="H500" s="9"/>
      <c r="I500" s="86"/>
      <c r="J500" s="86"/>
      <c r="K500" s="86"/>
      <c r="L500" s="86"/>
      <c r="M500" s="9"/>
      <c r="N500" s="9"/>
      <c r="O500" s="87"/>
      <c r="P500" s="87"/>
      <c r="Q500" s="87"/>
      <c r="R500" s="87"/>
      <c r="S500" s="9"/>
      <c r="T500" s="9"/>
      <c r="U500" s="9">
        <f>U501</f>
        <v>51</v>
      </c>
      <c r="V500" s="9">
        <f t="shared" si="411"/>
        <v>0</v>
      </c>
      <c r="W500" s="9">
        <f t="shared" si="411"/>
        <v>0</v>
      </c>
      <c r="X500" s="9">
        <f t="shared" si="411"/>
        <v>972</v>
      </c>
      <c r="Y500" s="9">
        <f t="shared" si="411"/>
        <v>1023</v>
      </c>
      <c r="Z500" s="9">
        <f t="shared" si="411"/>
        <v>972</v>
      </c>
    </row>
    <row r="501" spans="1:26" ht="20.100000000000001" hidden="1" customHeight="1" x14ac:dyDescent="0.25">
      <c r="A501" s="28" t="s">
        <v>14</v>
      </c>
      <c r="B501" s="26">
        <f t="shared" si="401"/>
        <v>912</v>
      </c>
      <c r="C501" s="26" t="s">
        <v>7</v>
      </c>
      <c r="D501" s="26" t="s">
        <v>80</v>
      </c>
      <c r="E501" s="26" t="s">
        <v>760</v>
      </c>
      <c r="F501" s="26" t="s">
        <v>35</v>
      </c>
      <c r="G501" s="9"/>
      <c r="H501" s="9"/>
      <c r="I501" s="86"/>
      <c r="J501" s="86"/>
      <c r="K501" s="86"/>
      <c r="L501" s="86"/>
      <c r="M501" s="9"/>
      <c r="N501" s="9"/>
      <c r="O501" s="87"/>
      <c r="P501" s="87"/>
      <c r="Q501" s="87"/>
      <c r="R501" s="87"/>
      <c r="S501" s="9"/>
      <c r="T501" s="9"/>
      <c r="U501" s="9">
        <v>51</v>
      </c>
      <c r="V501" s="9"/>
      <c r="W501" s="9"/>
      <c r="X501" s="9">
        <v>972</v>
      </c>
      <c r="Y501" s="9">
        <f>S501+U501+V501+W501+X501</f>
        <v>1023</v>
      </c>
      <c r="Z501" s="9">
        <f>T501+X501</f>
        <v>972</v>
      </c>
    </row>
    <row r="502" spans="1:26" ht="82.5" hidden="1" x14ac:dyDescent="0.25">
      <c r="A502" s="25" t="s">
        <v>34</v>
      </c>
      <c r="B502" s="26">
        <f>B492</f>
        <v>912</v>
      </c>
      <c r="C502" s="26" t="s">
        <v>7</v>
      </c>
      <c r="D502" s="26" t="s">
        <v>80</v>
      </c>
      <c r="E502" s="26" t="s">
        <v>55</v>
      </c>
      <c r="F502" s="9"/>
      <c r="G502" s="9">
        <f t="shared" ref="G502:H502" si="412">G503</f>
        <v>0</v>
      </c>
      <c r="H502" s="9">
        <f t="shared" si="412"/>
        <v>0</v>
      </c>
      <c r="I502" s="86"/>
      <c r="J502" s="86"/>
      <c r="K502" s="86"/>
      <c r="L502" s="86"/>
      <c r="M502" s="86"/>
      <c r="N502" s="86"/>
      <c r="O502" s="87"/>
      <c r="P502" s="87"/>
      <c r="Q502" s="87"/>
      <c r="R502" s="87"/>
      <c r="S502" s="87"/>
      <c r="T502" s="87"/>
      <c r="U502" s="87"/>
      <c r="V502" s="87"/>
      <c r="W502" s="87"/>
      <c r="X502" s="87"/>
      <c r="Y502" s="87"/>
      <c r="Z502" s="87"/>
    </row>
    <row r="503" spans="1:26" ht="20.100000000000001" hidden="1" customHeight="1" x14ac:dyDescent="0.25">
      <c r="A503" s="28" t="s">
        <v>15</v>
      </c>
      <c r="B503" s="26">
        <f>B493</f>
        <v>912</v>
      </c>
      <c r="C503" s="26" t="s">
        <v>7</v>
      </c>
      <c r="D503" s="26" t="s">
        <v>80</v>
      </c>
      <c r="E503" s="26" t="s">
        <v>56</v>
      </c>
      <c r="F503" s="26"/>
      <c r="G503" s="9">
        <f>G504</f>
        <v>0</v>
      </c>
      <c r="H503" s="9"/>
      <c r="I503" s="86"/>
      <c r="J503" s="86"/>
      <c r="K503" s="86"/>
      <c r="L503" s="86"/>
      <c r="M503" s="86"/>
      <c r="N503" s="86"/>
      <c r="O503" s="87"/>
      <c r="P503" s="87"/>
      <c r="Q503" s="87"/>
      <c r="R503" s="87"/>
      <c r="S503" s="87"/>
      <c r="T503" s="87"/>
      <c r="U503" s="87"/>
      <c r="V503" s="87"/>
      <c r="W503" s="87"/>
      <c r="X503" s="87"/>
      <c r="Y503" s="87"/>
      <c r="Z503" s="87"/>
    </row>
    <row r="504" spans="1:26" ht="20.100000000000001" hidden="1" customHeight="1" x14ac:dyDescent="0.25">
      <c r="A504" s="28" t="s">
        <v>16</v>
      </c>
      <c r="B504" s="26">
        <f t="shared" si="401"/>
        <v>912</v>
      </c>
      <c r="C504" s="26" t="s">
        <v>7</v>
      </c>
      <c r="D504" s="26" t="s">
        <v>80</v>
      </c>
      <c r="E504" s="26" t="s">
        <v>57</v>
      </c>
      <c r="F504" s="26"/>
      <c r="G504" s="9">
        <f>G505</f>
        <v>0</v>
      </c>
      <c r="H504" s="9"/>
      <c r="I504" s="86"/>
      <c r="J504" s="86"/>
      <c r="K504" s="86"/>
      <c r="L504" s="86"/>
      <c r="M504" s="86"/>
      <c r="N504" s="86"/>
      <c r="O504" s="87"/>
      <c r="P504" s="87"/>
      <c r="Q504" s="87"/>
      <c r="R504" s="87"/>
      <c r="S504" s="87"/>
      <c r="T504" s="87"/>
      <c r="U504" s="87"/>
      <c r="V504" s="87"/>
      <c r="W504" s="87"/>
      <c r="X504" s="87"/>
      <c r="Y504" s="87"/>
      <c r="Z504" s="87"/>
    </row>
    <row r="505" spans="1:26" ht="33" hidden="1" x14ac:dyDescent="0.25">
      <c r="A505" s="25" t="s">
        <v>12</v>
      </c>
      <c r="B505" s="26">
        <f t="shared" si="401"/>
        <v>912</v>
      </c>
      <c r="C505" s="26" t="s">
        <v>7</v>
      </c>
      <c r="D505" s="26" t="s">
        <v>80</v>
      </c>
      <c r="E505" s="26" t="s">
        <v>57</v>
      </c>
      <c r="F505" s="26" t="s">
        <v>13</v>
      </c>
      <c r="G505" s="9">
        <f>G506</f>
        <v>0</v>
      </c>
      <c r="H505" s="9"/>
      <c r="I505" s="86"/>
      <c r="J505" s="86"/>
      <c r="K505" s="86"/>
      <c r="L505" s="86"/>
      <c r="M505" s="86"/>
      <c r="N505" s="86"/>
      <c r="O505" s="87"/>
      <c r="P505" s="87"/>
      <c r="Q505" s="87"/>
      <c r="R505" s="87"/>
      <c r="S505" s="87"/>
      <c r="T505" s="87"/>
      <c r="U505" s="87"/>
      <c r="V505" s="87"/>
      <c r="W505" s="87"/>
      <c r="X505" s="87"/>
      <c r="Y505" s="87"/>
      <c r="Z505" s="87"/>
    </row>
    <row r="506" spans="1:26" ht="20.100000000000001" hidden="1" customHeight="1" x14ac:dyDescent="0.25">
      <c r="A506" s="28" t="s">
        <v>14</v>
      </c>
      <c r="B506" s="26">
        <f t="shared" si="401"/>
        <v>912</v>
      </c>
      <c r="C506" s="26" t="s">
        <v>7</v>
      </c>
      <c r="D506" s="26" t="s">
        <v>80</v>
      </c>
      <c r="E506" s="26" t="s">
        <v>57</v>
      </c>
      <c r="F506" s="26">
        <v>610</v>
      </c>
      <c r="G506" s="9"/>
      <c r="H506" s="9"/>
      <c r="I506" s="86"/>
      <c r="J506" s="86"/>
      <c r="K506" s="86"/>
      <c r="L506" s="86"/>
      <c r="M506" s="86"/>
      <c r="N506" s="86"/>
      <c r="O506" s="87"/>
      <c r="P506" s="87"/>
      <c r="Q506" s="87"/>
      <c r="R506" s="87"/>
      <c r="S506" s="87"/>
      <c r="T506" s="87"/>
      <c r="U506" s="87"/>
      <c r="V506" s="87"/>
      <c r="W506" s="87"/>
      <c r="X506" s="87"/>
      <c r="Y506" s="87"/>
      <c r="Z506" s="87"/>
    </row>
    <row r="507" spans="1:26" ht="82.5" hidden="1" x14ac:dyDescent="0.25">
      <c r="A507" s="25" t="s">
        <v>119</v>
      </c>
      <c r="B507" s="26">
        <f>B492</f>
        <v>912</v>
      </c>
      <c r="C507" s="26" t="s">
        <v>7</v>
      </c>
      <c r="D507" s="26" t="s">
        <v>80</v>
      </c>
      <c r="E507" s="26" t="s">
        <v>120</v>
      </c>
      <c r="F507" s="9"/>
      <c r="G507" s="9">
        <f t="shared" ref="G507:Z510" si="413">G508</f>
        <v>2115</v>
      </c>
      <c r="H507" s="9">
        <f t="shared" si="413"/>
        <v>0</v>
      </c>
      <c r="I507" s="9">
        <f t="shared" si="413"/>
        <v>0</v>
      </c>
      <c r="J507" s="9">
        <f t="shared" si="413"/>
        <v>0</v>
      </c>
      <c r="K507" s="9">
        <f t="shared" si="413"/>
        <v>0</v>
      </c>
      <c r="L507" s="9">
        <f t="shared" si="413"/>
        <v>0</v>
      </c>
      <c r="M507" s="9">
        <f t="shared" si="413"/>
        <v>2115</v>
      </c>
      <c r="N507" s="9">
        <f t="shared" si="413"/>
        <v>0</v>
      </c>
      <c r="O507" s="9">
        <f t="shared" si="413"/>
        <v>0</v>
      </c>
      <c r="P507" s="9">
        <f t="shared" si="413"/>
        <v>0</v>
      </c>
      <c r="Q507" s="9">
        <f t="shared" si="413"/>
        <v>0</v>
      </c>
      <c r="R507" s="9">
        <f t="shared" si="413"/>
        <v>0</v>
      </c>
      <c r="S507" s="9">
        <f t="shared" si="413"/>
        <v>2115</v>
      </c>
      <c r="T507" s="9">
        <f t="shared" si="413"/>
        <v>0</v>
      </c>
      <c r="U507" s="9">
        <f t="shared" si="413"/>
        <v>0</v>
      </c>
      <c r="V507" s="9">
        <f t="shared" si="413"/>
        <v>0</v>
      </c>
      <c r="W507" s="9">
        <f t="shared" si="413"/>
        <v>0</v>
      </c>
      <c r="X507" s="9">
        <f t="shared" si="413"/>
        <v>0</v>
      </c>
      <c r="Y507" s="9">
        <f t="shared" si="413"/>
        <v>2115</v>
      </c>
      <c r="Z507" s="9">
        <f t="shared" si="413"/>
        <v>0</v>
      </c>
    </row>
    <row r="508" spans="1:26" ht="20.100000000000001" hidden="1" customHeight="1" x14ac:dyDescent="0.25">
      <c r="A508" s="28" t="s">
        <v>15</v>
      </c>
      <c r="B508" s="26">
        <f>B493</f>
        <v>912</v>
      </c>
      <c r="C508" s="26" t="s">
        <v>7</v>
      </c>
      <c r="D508" s="26" t="s">
        <v>80</v>
      </c>
      <c r="E508" s="26" t="s">
        <v>150</v>
      </c>
      <c r="F508" s="26"/>
      <c r="G508" s="9">
        <f t="shared" ref="G508:V510" si="414">G509</f>
        <v>2115</v>
      </c>
      <c r="H508" s="9">
        <f t="shared" si="414"/>
        <v>0</v>
      </c>
      <c r="I508" s="9">
        <f t="shared" si="414"/>
        <v>0</v>
      </c>
      <c r="J508" s="9">
        <f t="shared" si="414"/>
        <v>0</v>
      </c>
      <c r="K508" s="9">
        <f t="shared" si="414"/>
        <v>0</v>
      </c>
      <c r="L508" s="9">
        <f t="shared" si="414"/>
        <v>0</v>
      </c>
      <c r="M508" s="9">
        <f t="shared" si="414"/>
        <v>2115</v>
      </c>
      <c r="N508" s="9">
        <f t="shared" si="414"/>
        <v>0</v>
      </c>
      <c r="O508" s="9">
        <f t="shared" si="414"/>
        <v>0</v>
      </c>
      <c r="P508" s="9">
        <f t="shared" si="414"/>
        <v>0</v>
      </c>
      <c r="Q508" s="9">
        <f t="shared" si="414"/>
        <v>0</v>
      </c>
      <c r="R508" s="9">
        <f t="shared" si="414"/>
        <v>0</v>
      </c>
      <c r="S508" s="9">
        <f t="shared" si="414"/>
        <v>2115</v>
      </c>
      <c r="T508" s="9">
        <f t="shared" si="414"/>
        <v>0</v>
      </c>
      <c r="U508" s="9">
        <f t="shared" si="414"/>
        <v>0</v>
      </c>
      <c r="V508" s="9">
        <f t="shared" si="414"/>
        <v>0</v>
      </c>
      <c r="W508" s="9">
        <f t="shared" si="413"/>
        <v>0</v>
      </c>
      <c r="X508" s="9">
        <f t="shared" si="413"/>
        <v>0</v>
      </c>
      <c r="Y508" s="9">
        <f t="shared" si="413"/>
        <v>2115</v>
      </c>
      <c r="Z508" s="9">
        <f t="shared" si="413"/>
        <v>0</v>
      </c>
    </row>
    <row r="509" spans="1:26" ht="20.100000000000001" hidden="1" customHeight="1" x14ac:dyDescent="0.25">
      <c r="A509" s="28" t="s">
        <v>16</v>
      </c>
      <c r="B509" s="26">
        <f t="shared" si="401"/>
        <v>912</v>
      </c>
      <c r="C509" s="26" t="s">
        <v>7</v>
      </c>
      <c r="D509" s="26" t="s">
        <v>80</v>
      </c>
      <c r="E509" s="26" t="s">
        <v>429</v>
      </c>
      <c r="F509" s="26"/>
      <c r="G509" s="9">
        <f t="shared" si="414"/>
        <v>2115</v>
      </c>
      <c r="H509" s="9">
        <f t="shared" si="414"/>
        <v>0</v>
      </c>
      <c r="I509" s="9">
        <f t="shared" si="414"/>
        <v>0</v>
      </c>
      <c r="J509" s="9">
        <f t="shared" si="414"/>
        <v>0</v>
      </c>
      <c r="K509" s="9">
        <f t="shared" si="414"/>
        <v>0</v>
      </c>
      <c r="L509" s="9">
        <f t="shared" si="414"/>
        <v>0</v>
      </c>
      <c r="M509" s="9">
        <f t="shared" si="414"/>
        <v>2115</v>
      </c>
      <c r="N509" s="9">
        <f t="shared" si="414"/>
        <v>0</v>
      </c>
      <c r="O509" s="9">
        <f t="shared" si="414"/>
        <v>0</v>
      </c>
      <c r="P509" s="9">
        <f t="shared" si="414"/>
        <v>0</v>
      </c>
      <c r="Q509" s="9">
        <f t="shared" si="414"/>
        <v>0</v>
      </c>
      <c r="R509" s="9">
        <f t="shared" si="414"/>
        <v>0</v>
      </c>
      <c r="S509" s="9">
        <f t="shared" si="414"/>
        <v>2115</v>
      </c>
      <c r="T509" s="9">
        <f t="shared" si="414"/>
        <v>0</v>
      </c>
      <c r="U509" s="9">
        <f t="shared" si="413"/>
        <v>0</v>
      </c>
      <c r="V509" s="9">
        <f t="shared" si="413"/>
        <v>0</v>
      </c>
      <c r="W509" s="9">
        <f t="shared" si="413"/>
        <v>0</v>
      </c>
      <c r="X509" s="9">
        <f t="shared" si="413"/>
        <v>0</v>
      </c>
      <c r="Y509" s="9">
        <f t="shared" si="413"/>
        <v>2115</v>
      </c>
      <c r="Z509" s="9">
        <f t="shared" si="413"/>
        <v>0</v>
      </c>
    </row>
    <row r="510" spans="1:26" ht="33" hidden="1" x14ac:dyDescent="0.25">
      <c r="A510" s="25" t="s">
        <v>12</v>
      </c>
      <c r="B510" s="26">
        <f t="shared" si="401"/>
        <v>912</v>
      </c>
      <c r="C510" s="26" t="s">
        <v>7</v>
      </c>
      <c r="D510" s="26" t="s">
        <v>80</v>
      </c>
      <c r="E510" s="26" t="s">
        <v>429</v>
      </c>
      <c r="F510" s="26" t="s">
        <v>13</v>
      </c>
      <c r="G510" s="9">
        <f t="shared" si="414"/>
        <v>2115</v>
      </c>
      <c r="H510" s="9">
        <f t="shared" si="414"/>
        <v>0</v>
      </c>
      <c r="I510" s="9">
        <f t="shared" si="414"/>
        <v>0</v>
      </c>
      <c r="J510" s="9">
        <f t="shared" si="414"/>
        <v>0</v>
      </c>
      <c r="K510" s="9">
        <f t="shared" si="414"/>
        <v>0</v>
      </c>
      <c r="L510" s="9">
        <f t="shared" si="414"/>
        <v>0</v>
      </c>
      <c r="M510" s="9">
        <f t="shared" si="414"/>
        <v>2115</v>
      </c>
      <c r="N510" s="9">
        <f t="shared" si="414"/>
        <v>0</v>
      </c>
      <c r="O510" s="9">
        <f t="shared" si="414"/>
        <v>0</v>
      </c>
      <c r="P510" s="9">
        <f t="shared" si="414"/>
        <v>0</v>
      </c>
      <c r="Q510" s="9">
        <f t="shared" si="414"/>
        <v>0</v>
      </c>
      <c r="R510" s="9">
        <f t="shared" si="414"/>
        <v>0</v>
      </c>
      <c r="S510" s="9">
        <f t="shared" si="414"/>
        <v>2115</v>
      </c>
      <c r="T510" s="9">
        <f t="shared" si="414"/>
        <v>0</v>
      </c>
      <c r="U510" s="9">
        <f t="shared" si="413"/>
        <v>0</v>
      </c>
      <c r="V510" s="9">
        <f t="shared" si="413"/>
        <v>0</v>
      </c>
      <c r="W510" s="9">
        <f t="shared" si="413"/>
        <v>0</v>
      </c>
      <c r="X510" s="9">
        <f t="shared" si="413"/>
        <v>0</v>
      </c>
      <c r="Y510" s="9">
        <f t="shared" si="413"/>
        <v>2115</v>
      </c>
      <c r="Z510" s="9">
        <f t="shared" si="413"/>
        <v>0</v>
      </c>
    </row>
    <row r="511" spans="1:26" ht="20.100000000000001" hidden="1" customHeight="1" x14ac:dyDescent="0.25">
      <c r="A511" s="28" t="s">
        <v>14</v>
      </c>
      <c r="B511" s="26">
        <f t="shared" si="401"/>
        <v>912</v>
      </c>
      <c r="C511" s="26" t="s">
        <v>7</v>
      </c>
      <c r="D511" s="26" t="s">
        <v>80</v>
      </c>
      <c r="E511" s="26" t="s">
        <v>429</v>
      </c>
      <c r="F511" s="26">
        <v>610</v>
      </c>
      <c r="G511" s="9">
        <v>2115</v>
      </c>
      <c r="H511" s="9"/>
      <c r="I511" s="86"/>
      <c r="J511" s="86"/>
      <c r="K511" s="86"/>
      <c r="L511" s="86"/>
      <c r="M511" s="9">
        <f>G511+I511+J511+K511+L511</f>
        <v>2115</v>
      </c>
      <c r="N511" s="9">
        <f>H511+L511</f>
        <v>0</v>
      </c>
      <c r="O511" s="87"/>
      <c r="P511" s="87"/>
      <c r="Q511" s="87"/>
      <c r="R511" s="87"/>
      <c r="S511" s="9">
        <f>M511+O511+P511+Q511+R511</f>
        <v>2115</v>
      </c>
      <c r="T511" s="9">
        <f>N511+R511</f>
        <v>0</v>
      </c>
      <c r="U511" s="87"/>
      <c r="V511" s="87"/>
      <c r="W511" s="87"/>
      <c r="X511" s="87"/>
      <c r="Y511" s="9">
        <f>S511+U511+V511+W511+X511</f>
        <v>2115</v>
      </c>
      <c r="Z511" s="9">
        <f>T511+X511</f>
        <v>0</v>
      </c>
    </row>
    <row r="512" spans="1:26" hidden="1" x14ac:dyDescent="0.25">
      <c r="A512" s="25"/>
      <c r="B512" s="26"/>
      <c r="C512" s="26"/>
      <c r="D512" s="26"/>
      <c r="E512" s="26"/>
      <c r="F512" s="9"/>
      <c r="G512" s="9"/>
      <c r="H512" s="10"/>
      <c r="I512" s="86"/>
      <c r="J512" s="86"/>
      <c r="K512" s="86"/>
      <c r="L512" s="86"/>
      <c r="M512" s="86"/>
      <c r="N512" s="86"/>
      <c r="O512" s="87"/>
      <c r="P512" s="87"/>
      <c r="Q512" s="87"/>
      <c r="R512" s="87"/>
      <c r="S512" s="87"/>
      <c r="T512" s="87"/>
      <c r="U512" s="87"/>
      <c r="V512" s="87"/>
      <c r="W512" s="87"/>
      <c r="X512" s="87"/>
      <c r="Y512" s="87"/>
      <c r="Z512" s="87"/>
    </row>
    <row r="513" spans="1:26" ht="18.75" hidden="1" x14ac:dyDescent="0.3">
      <c r="A513" s="23" t="s">
        <v>488</v>
      </c>
      <c r="B513" s="24">
        <v>912</v>
      </c>
      <c r="C513" s="24" t="s">
        <v>7</v>
      </c>
      <c r="D513" s="24" t="s">
        <v>17</v>
      </c>
      <c r="E513" s="24"/>
      <c r="F513" s="24"/>
      <c r="G513" s="16">
        <f t="shared" ref="G513:Z513" si="415">G514</f>
        <v>5576</v>
      </c>
      <c r="H513" s="16">
        <f t="shared" si="415"/>
        <v>0</v>
      </c>
      <c r="I513" s="16">
        <f t="shared" si="415"/>
        <v>0</v>
      </c>
      <c r="J513" s="16">
        <f t="shared" si="415"/>
        <v>0</v>
      </c>
      <c r="K513" s="16">
        <f t="shared" si="415"/>
        <v>0</v>
      </c>
      <c r="L513" s="16">
        <f t="shared" si="415"/>
        <v>0</v>
      </c>
      <c r="M513" s="16">
        <f t="shared" si="415"/>
        <v>5576</v>
      </c>
      <c r="N513" s="16">
        <f t="shared" si="415"/>
        <v>0</v>
      </c>
      <c r="O513" s="16">
        <f t="shared" si="415"/>
        <v>0</v>
      </c>
      <c r="P513" s="16">
        <f t="shared" si="415"/>
        <v>0</v>
      </c>
      <c r="Q513" s="16">
        <f t="shared" si="415"/>
        <v>0</v>
      </c>
      <c r="R513" s="16">
        <f t="shared" si="415"/>
        <v>0</v>
      </c>
      <c r="S513" s="16">
        <f t="shared" si="415"/>
        <v>5576</v>
      </c>
      <c r="T513" s="16">
        <f t="shared" si="415"/>
        <v>0</v>
      </c>
      <c r="U513" s="16">
        <f t="shared" si="415"/>
        <v>0</v>
      </c>
      <c r="V513" s="16">
        <f t="shared" si="415"/>
        <v>0</v>
      </c>
      <c r="W513" s="16">
        <f t="shared" si="415"/>
        <v>0</v>
      </c>
      <c r="X513" s="16">
        <f t="shared" si="415"/>
        <v>10371</v>
      </c>
      <c r="Y513" s="16">
        <f t="shared" si="415"/>
        <v>15947</v>
      </c>
      <c r="Z513" s="16">
        <f t="shared" si="415"/>
        <v>10371</v>
      </c>
    </row>
    <row r="514" spans="1:26" ht="33" hidden="1" x14ac:dyDescent="0.25">
      <c r="A514" s="25" t="s">
        <v>719</v>
      </c>
      <c r="B514" s="26">
        <f t="shared" si="401"/>
        <v>912</v>
      </c>
      <c r="C514" s="26" t="s">
        <v>7</v>
      </c>
      <c r="D514" s="26" t="s">
        <v>17</v>
      </c>
      <c r="E514" s="26" t="s">
        <v>39</v>
      </c>
      <c r="F514" s="26"/>
      <c r="G514" s="17">
        <f>G515+G519</f>
        <v>5576</v>
      </c>
      <c r="H514" s="17">
        <f t="shared" ref="H514:N514" si="416">H515+H519</f>
        <v>0</v>
      </c>
      <c r="I514" s="17">
        <f t="shared" si="416"/>
        <v>0</v>
      </c>
      <c r="J514" s="17">
        <f t="shared" si="416"/>
        <v>0</v>
      </c>
      <c r="K514" s="17">
        <f t="shared" si="416"/>
        <v>0</v>
      </c>
      <c r="L514" s="17">
        <f t="shared" si="416"/>
        <v>0</v>
      </c>
      <c r="M514" s="17">
        <f t="shared" si="416"/>
        <v>5576</v>
      </c>
      <c r="N514" s="17">
        <f t="shared" si="416"/>
        <v>0</v>
      </c>
      <c r="O514" s="17">
        <f t="shared" ref="O514:T514" si="417">O515+O519</f>
        <v>0</v>
      </c>
      <c r="P514" s="17">
        <f t="shared" si="417"/>
        <v>0</v>
      </c>
      <c r="Q514" s="17">
        <f t="shared" si="417"/>
        <v>0</v>
      </c>
      <c r="R514" s="17">
        <f t="shared" si="417"/>
        <v>0</v>
      </c>
      <c r="S514" s="17">
        <f t="shared" si="417"/>
        <v>5576</v>
      </c>
      <c r="T514" s="17">
        <f t="shared" si="417"/>
        <v>0</v>
      </c>
      <c r="U514" s="17">
        <f>U515+U519+U523</f>
        <v>0</v>
      </c>
      <c r="V514" s="17">
        <f t="shared" ref="V514:Y514" si="418">V515+V519+V523</f>
        <v>0</v>
      </c>
      <c r="W514" s="17">
        <f t="shared" si="418"/>
        <v>0</v>
      </c>
      <c r="X514" s="17">
        <f t="shared" si="418"/>
        <v>10371</v>
      </c>
      <c r="Y514" s="17">
        <f t="shared" si="418"/>
        <v>15947</v>
      </c>
      <c r="Z514" s="17">
        <f>Z515+Z519+Z523</f>
        <v>10371</v>
      </c>
    </row>
    <row r="515" spans="1:26" ht="33" hidden="1" x14ac:dyDescent="0.25">
      <c r="A515" s="25" t="s">
        <v>10</v>
      </c>
      <c r="B515" s="26">
        <f t="shared" si="401"/>
        <v>912</v>
      </c>
      <c r="C515" s="26" t="s">
        <v>7</v>
      </c>
      <c r="D515" s="26" t="s">
        <v>17</v>
      </c>
      <c r="E515" s="26" t="s">
        <v>40</v>
      </c>
      <c r="F515" s="26"/>
      <c r="G515" s="11">
        <f t="shared" ref="G515:V517" si="419">G516</f>
        <v>0</v>
      </c>
      <c r="H515" s="11">
        <f t="shared" si="419"/>
        <v>0</v>
      </c>
      <c r="I515" s="11">
        <f t="shared" si="419"/>
        <v>0</v>
      </c>
      <c r="J515" s="11">
        <f t="shared" si="419"/>
        <v>0</v>
      </c>
      <c r="K515" s="11">
        <f t="shared" si="419"/>
        <v>0</v>
      </c>
      <c r="L515" s="11">
        <f t="shared" si="419"/>
        <v>0</v>
      </c>
      <c r="M515" s="11">
        <f t="shared" si="419"/>
        <v>0</v>
      </c>
      <c r="N515" s="11">
        <f t="shared" si="419"/>
        <v>0</v>
      </c>
      <c r="O515" s="11">
        <f t="shared" si="419"/>
        <v>0</v>
      </c>
      <c r="P515" s="11">
        <f t="shared" si="419"/>
        <v>0</v>
      </c>
      <c r="Q515" s="11">
        <f t="shared" si="419"/>
        <v>0</v>
      </c>
      <c r="R515" s="11">
        <f t="shared" si="419"/>
        <v>0</v>
      </c>
      <c r="S515" s="11">
        <f t="shared" si="419"/>
        <v>0</v>
      </c>
      <c r="T515" s="11">
        <f t="shared" si="419"/>
        <v>0</v>
      </c>
      <c r="U515" s="11">
        <f t="shared" si="419"/>
        <v>0</v>
      </c>
      <c r="V515" s="11">
        <f t="shared" si="419"/>
        <v>0</v>
      </c>
      <c r="W515" s="11">
        <f t="shared" ref="U515:Z517" si="420">W516</f>
        <v>0</v>
      </c>
      <c r="X515" s="11">
        <f t="shared" si="420"/>
        <v>0</v>
      </c>
      <c r="Y515" s="11">
        <f t="shared" si="420"/>
        <v>0</v>
      </c>
      <c r="Z515" s="11">
        <f t="shared" si="420"/>
        <v>0</v>
      </c>
    </row>
    <row r="516" spans="1:26" ht="20.100000000000001" hidden="1" customHeight="1" x14ac:dyDescent="0.25">
      <c r="A516" s="28" t="s">
        <v>18</v>
      </c>
      <c r="B516" s="26">
        <f t="shared" si="401"/>
        <v>912</v>
      </c>
      <c r="C516" s="26" t="s">
        <v>7</v>
      </c>
      <c r="D516" s="26" t="s">
        <v>17</v>
      </c>
      <c r="E516" s="26" t="s">
        <v>44</v>
      </c>
      <c r="F516" s="26"/>
      <c r="G516" s="9">
        <f t="shared" si="419"/>
        <v>0</v>
      </c>
      <c r="H516" s="9">
        <f t="shared" si="419"/>
        <v>0</v>
      </c>
      <c r="I516" s="9">
        <f t="shared" si="419"/>
        <v>0</v>
      </c>
      <c r="J516" s="9">
        <f t="shared" si="419"/>
        <v>0</v>
      </c>
      <c r="K516" s="9">
        <f t="shared" si="419"/>
        <v>0</v>
      </c>
      <c r="L516" s="9">
        <f t="shared" si="419"/>
        <v>0</v>
      </c>
      <c r="M516" s="9">
        <f t="shared" si="419"/>
        <v>0</v>
      </c>
      <c r="N516" s="9">
        <f t="shared" si="419"/>
        <v>0</v>
      </c>
      <c r="O516" s="9">
        <f t="shared" si="419"/>
        <v>0</v>
      </c>
      <c r="P516" s="9">
        <f t="shared" si="419"/>
        <v>0</v>
      </c>
      <c r="Q516" s="9">
        <f t="shared" si="419"/>
        <v>0</v>
      </c>
      <c r="R516" s="9">
        <f t="shared" si="419"/>
        <v>0</v>
      </c>
      <c r="S516" s="9">
        <f t="shared" si="419"/>
        <v>0</v>
      </c>
      <c r="T516" s="9">
        <f t="shared" si="419"/>
        <v>0</v>
      </c>
      <c r="U516" s="9">
        <f t="shared" si="420"/>
        <v>0</v>
      </c>
      <c r="V516" s="9">
        <f t="shared" si="420"/>
        <v>0</v>
      </c>
      <c r="W516" s="9">
        <f t="shared" si="420"/>
        <v>0</v>
      </c>
      <c r="X516" s="9">
        <f t="shared" si="420"/>
        <v>0</v>
      </c>
      <c r="Y516" s="9">
        <f t="shared" si="420"/>
        <v>0</v>
      </c>
      <c r="Z516" s="9">
        <f t="shared" si="420"/>
        <v>0</v>
      </c>
    </row>
    <row r="517" spans="1:26" ht="33" hidden="1" x14ac:dyDescent="0.25">
      <c r="A517" s="25" t="s">
        <v>12</v>
      </c>
      <c r="B517" s="26">
        <f t="shared" si="401"/>
        <v>912</v>
      </c>
      <c r="C517" s="26" t="s">
        <v>7</v>
      </c>
      <c r="D517" s="26" t="s">
        <v>17</v>
      </c>
      <c r="E517" s="26" t="s">
        <v>44</v>
      </c>
      <c r="F517" s="26" t="s">
        <v>13</v>
      </c>
      <c r="G517" s="9">
        <f t="shared" si="419"/>
        <v>0</v>
      </c>
      <c r="H517" s="9">
        <f t="shared" si="419"/>
        <v>0</v>
      </c>
      <c r="I517" s="9">
        <f t="shared" si="419"/>
        <v>0</v>
      </c>
      <c r="J517" s="9">
        <f t="shared" si="419"/>
        <v>0</v>
      </c>
      <c r="K517" s="9">
        <f t="shared" si="419"/>
        <v>0</v>
      </c>
      <c r="L517" s="9">
        <f t="shared" si="419"/>
        <v>0</v>
      </c>
      <c r="M517" s="9">
        <f t="shared" si="419"/>
        <v>0</v>
      </c>
      <c r="N517" s="9">
        <f t="shared" si="419"/>
        <v>0</v>
      </c>
      <c r="O517" s="9">
        <f t="shared" si="419"/>
        <v>0</v>
      </c>
      <c r="P517" s="9">
        <f t="shared" si="419"/>
        <v>0</v>
      </c>
      <c r="Q517" s="9">
        <f t="shared" si="419"/>
        <v>0</v>
      </c>
      <c r="R517" s="9">
        <f t="shared" si="419"/>
        <v>0</v>
      </c>
      <c r="S517" s="9">
        <f t="shared" si="419"/>
        <v>0</v>
      </c>
      <c r="T517" s="9">
        <f t="shared" si="419"/>
        <v>0</v>
      </c>
      <c r="U517" s="9">
        <f t="shared" si="420"/>
        <v>0</v>
      </c>
      <c r="V517" s="9">
        <f t="shared" si="420"/>
        <v>0</v>
      </c>
      <c r="W517" s="9">
        <f t="shared" si="420"/>
        <v>0</v>
      </c>
      <c r="X517" s="9">
        <f t="shared" si="420"/>
        <v>0</v>
      </c>
      <c r="Y517" s="9">
        <f t="shared" si="420"/>
        <v>0</v>
      </c>
      <c r="Z517" s="9">
        <f t="shared" si="420"/>
        <v>0</v>
      </c>
    </row>
    <row r="518" spans="1:26" ht="20.100000000000001" hidden="1" customHeight="1" x14ac:dyDescent="0.25">
      <c r="A518" s="28" t="s">
        <v>14</v>
      </c>
      <c r="B518" s="26">
        <f t="shared" si="401"/>
        <v>912</v>
      </c>
      <c r="C518" s="26" t="s">
        <v>7</v>
      </c>
      <c r="D518" s="26" t="s">
        <v>17</v>
      </c>
      <c r="E518" s="26" t="s">
        <v>44</v>
      </c>
      <c r="F518" s="26">
        <v>610</v>
      </c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20.100000000000001" hidden="1" customHeight="1" x14ac:dyDescent="0.25">
      <c r="A519" s="28" t="s">
        <v>15</v>
      </c>
      <c r="B519" s="26">
        <f>B517</f>
        <v>912</v>
      </c>
      <c r="C519" s="26" t="s">
        <v>7</v>
      </c>
      <c r="D519" s="26" t="s">
        <v>17</v>
      </c>
      <c r="E519" s="26" t="s">
        <v>42</v>
      </c>
      <c r="F519" s="26"/>
      <c r="G519" s="9">
        <f t="shared" ref="G519:V521" si="421">G520</f>
        <v>5576</v>
      </c>
      <c r="H519" s="9">
        <f t="shared" si="421"/>
        <v>0</v>
      </c>
      <c r="I519" s="9">
        <f t="shared" si="421"/>
        <v>0</v>
      </c>
      <c r="J519" s="9">
        <f t="shared" si="421"/>
        <v>0</v>
      </c>
      <c r="K519" s="9">
        <f t="shared" si="421"/>
        <v>0</v>
      </c>
      <c r="L519" s="9">
        <f t="shared" si="421"/>
        <v>0</v>
      </c>
      <c r="M519" s="9">
        <f t="shared" si="421"/>
        <v>5576</v>
      </c>
      <c r="N519" s="9">
        <f t="shared" si="421"/>
        <v>0</v>
      </c>
      <c r="O519" s="9">
        <f t="shared" si="421"/>
        <v>0</v>
      </c>
      <c r="P519" s="9">
        <f t="shared" si="421"/>
        <v>0</v>
      </c>
      <c r="Q519" s="9">
        <f t="shared" si="421"/>
        <v>0</v>
      </c>
      <c r="R519" s="9">
        <f t="shared" si="421"/>
        <v>0</v>
      </c>
      <c r="S519" s="9">
        <f t="shared" si="421"/>
        <v>5576</v>
      </c>
      <c r="T519" s="9">
        <f t="shared" si="421"/>
        <v>0</v>
      </c>
      <c r="U519" s="9">
        <f t="shared" si="421"/>
        <v>0</v>
      </c>
      <c r="V519" s="9">
        <f t="shared" si="421"/>
        <v>0</v>
      </c>
      <c r="W519" s="9">
        <f t="shared" ref="U519:Z521" si="422">W520</f>
        <v>0</v>
      </c>
      <c r="X519" s="9">
        <f t="shared" si="422"/>
        <v>0</v>
      </c>
      <c r="Y519" s="9">
        <f t="shared" si="422"/>
        <v>5576</v>
      </c>
      <c r="Z519" s="9">
        <f t="shared" si="422"/>
        <v>0</v>
      </c>
    </row>
    <row r="520" spans="1:26" ht="20.100000000000001" hidden="1" customHeight="1" x14ac:dyDescent="0.25">
      <c r="A520" s="28" t="s">
        <v>19</v>
      </c>
      <c r="B520" s="26">
        <f t="shared" si="401"/>
        <v>912</v>
      </c>
      <c r="C520" s="26" t="s">
        <v>7</v>
      </c>
      <c r="D520" s="26" t="s">
        <v>17</v>
      </c>
      <c r="E520" s="26" t="s">
        <v>45</v>
      </c>
      <c r="F520" s="26"/>
      <c r="G520" s="9">
        <f t="shared" si="421"/>
        <v>5576</v>
      </c>
      <c r="H520" s="9">
        <f t="shared" si="421"/>
        <v>0</v>
      </c>
      <c r="I520" s="9">
        <f t="shared" si="421"/>
        <v>0</v>
      </c>
      <c r="J520" s="9">
        <f t="shared" si="421"/>
        <v>0</v>
      </c>
      <c r="K520" s="9">
        <f t="shared" si="421"/>
        <v>0</v>
      </c>
      <c r="L520" s="9">
        <f t="shared" si="421"/>
        <v>0</v>
      </c>
      <c r="M520" s="9">
        <f t="shared" si="421"/>
        <v>5576</v>
      </c>
      <c r="N520" s="9">
        <f t="shared" si="421"/>
        <v>0</v>
      </c>
      <c r="O520" s="9">
        <f t="shared" si="421"/>
        <v>0</v>
      </c>
      <c r="P520" s="9">
        <f t="shared" si="421"/>
        <v>0</v>
      </c>
      <c r="Q520" s="9">
        <f t="shared" si="421"/>
        <v>0</v>
      </c>
      <c r="R520" s="9">
        <f t="shared" si="421"/>
        <v>0</v>
      </c>
      <c r="S520" s="9">
        <f t="shared" si="421"/>
        <v>5576</v>
      </c>
      <c r="T520" s="9">
        <f t="shared" si="421"/>
        <v>0</v>
      </c>
      <c r="U520" s="9">
        <f t="shared" si="422"/>
        <v>0</v>
      </c>
      <c r="V520" s="9">
        <f t="shared" si="422"/>
        <v>0</v>
      </c>
      <c r="W520" s="9">
        <f t="shared" si="422"/>
        <v>0</v>
      </c>
      <c r="X520" s="9">
        <f t="shared" si="422"/>
        <v>0</v>
      </c>
      <c r="Y520" s="9">
        <f t="shared" si="422"/>
        <v>5576</v>
      </c>
      <c r="Z520" s="9">
        <f t="shared" si="422"/>
        <v>0</v>
      </c>
    </row>
    <row r="521" spans="1:26" ht="33" hidden="1" x14ac:dyDescent="0.25">
      <c r="A521" s="25" t="s">
        <v>12</v>
      </c>
      <c r="B521" s="26">
        <f t="shared" si="401"/>
        <v>912</v>
      </c>
      <c r="C521" s="26" t="s">
        <v>7</v>
      </c>
      <c r="D521" s="26" t="s">
        <v>17</v>
      </c>
      <c r="E521" s="26" t="s">
        <v>45</v>
      </c>
      <c r="F521" s="26" t="s">
        <v>13</v>
      </c>
      <c r="G521" s="9">
        <f t="shared" si="421"/>
        <v>5576</v>
      </c>
      <c r="H521" s="9">
        <f t="shared" si="421"/>
        <v>0</v>
      </c>
      <c r="I521" s="9">
        <f t="shared" si="421"/>
        <v>0</v>
      </c>
      <c r="J521" s="9">
        <f t="shared" si="421"/>
        <v>0</v>
      </c>
      <c r="K521" s="9">
        <f t="shared" si="421"/>
        <v>0</v>
      </c>
      <c r="L521" s="9">
        <f t="shared" si="421"/>
        <v>0</v>
      </c>
      <c r="M521" s="9">
        <f t="shared" si="421"/>
        <v>5576</v>
      </c>
      <c r="N521" s="9">
        <f t="shared" si="421"/>
        <v>0</v>
      </c>
      <c r="O521" s="9">
        <f t="shared" si="421"/>
        <v>0</v>
      </c>
      <c r="P521" s="9">
        <f t="shared" si="421"/>
        <v>0</v>
      </c>
      <c r="Q521" s="9">
        <f t="shared" si="421"/>
        <v>0</v>
      </c>
      <c r="R521" s="9">
        <f t="shared" si="421"/>
        <v>0</v>
      </c>
      <c r="S521" s="9">
        <f t="shared" si="421"/>
        <v>5576</v>
      </c>
      <c r="T521" s="9">
        <f t="shared" si="421"/>
        <v>0</v>
      </c>
      <c r="U521" s="9">
        <f t="shared" si="422"/>
        <v>0</v>
      </c>
      <c r="V521" s="9">
        <f t="shared" si="422"/>
        <v>0</v>
      </c>
      <c r="W521" s="9">
        <f t="shared" si="422"/>
        <v>0</v>
      </c>
      <c r="X521" s="9">
        <f t="shared" si="422"/>
        <v>0</v>
      </c>
      <c r="Y521" s="9">
        <f t="shared" si="422"/>
        <v>5576</v>
      </c>
      <c r="Z521" s="9">
        <f t="shared" si="422"/>
        <v>0</v>
      </c>
    </row>
    <row r="522" spans="1:26" ht="20.100000000000001" hidden="1" customHeight="1" x14ac:dyDescent="0.25">
      <c r="A522" s="28" t="s">
        <v>14</v>
      </c>
      <c r="B522" s="26">
        <f t="shared" si="401"/>
        <v>912</v>
      </c>
      <c r="C522" s="26" t="s">
        <v>7</v>
      </c>
      <c r="D522" s="26" t="s">
        <v>17</v>
      </c>
      <c r="E522" s="26" t="s">
        <v>45</v>
      </c>
      <c r="F522" s="26">
        <v>610</v>
      </c>
      <c r="G522" s="9">
        <v>5576</v>
      </c>
      <c r="H522" s="9"/>
      <c r="I522" s="86"/>
      <c r="J522" s="86"/>
      <c r="K522" s="86"/>
      <c r="L522" s="86"/>
      <c r="M522" s="9">
        <f>G522+I522+J522+K522+L522</f>
        <v>5576</v>
      </c>
      <c r="N522" s="9">
        <f>H522+L522</f>
        <v>0</v>
      </c>
      <c r="O522" s="87"/>
      <c r="P522" s="87"/>
      <c r="Q522" s="87"/>
      <c r="R522" s="87"/>
      <c r="S522" s="9">
        <f>M522+O522+P522+Q522+R522</f>
        <v>5576</v>
      </c>
      <c r="T522" s="9">
        <f>N522+R522</f>
        <v>0</v>
      </c>
      <c r="U522" s="87"/>
      <c r="V522" s="87"/>
      <c r="W522" s="87"/>
      <c r="X522" s="87"/>
      <c r="Y522" s="9">
        <f>S522+U522+V522+W522+X522</f>
        <v>5576</v>
      </c>
      <c r="Z522" s="9">
        <f>T522+X522</f>
        <v>0</v>
      </c>
    </row>
    <row r="523" spans="1:26" ht="33" hidden="1" x14ac:dyDescent="0.25">
      <c r="A523" s="28" t="s">
        <v>764</v>
      </c>
      <c r="B523" s="26" t="s">
        <v>497</v>
      </c>
      <c r="C523" s="26" t="s">
        <v>7</v>
      </c>
      <c r="D523" s="26" t="s">
        <v>17</v>
      </c>
      <c r="E523" s="26" t="s">
        <v>763</v>
      </c>
      <c r="F523" s="26"/>
      <c r="G523" s="9"/>
      <c r="H523" s="9"/>
      <c r="I523" s="86"/>
      <c r="J523" s="86"/>
      <c r="K523" s="86"/>
      <c r="L523" s="86"/>
      <c r="M523" s="9"/>
      <c r="N523" s="9"/>
      <c r="O523" s="87"/>
      <c r="P523" s="87"/>
      <c r="Q523" s="87"/>
      <c r="R523" s="87"/>
      <c r="S523" s="9"/>
      <c r="T523" s="9"/>
      <c r="U523" s="87">
        <f>U524</f>
        <v>0</v>
      </c>
      <c r="V523" s="87">
        <f t="shared" ref="V523:Z524" si="423">V524</f>
        <v>0</v>
      </c>
      <c r="W523" s="87">
        <f t="shared" si="423"/>
        <v>0</v>
      </c>
      <c r="X523" s="9">
        <f t="shared" si="423"/>
        <v>10371</v>
      </c>
      <c r="Y523" s="9">
        <f t="shared" si="423"/>
        <v>10371</v>
      </c>
      <c r="Z523" s="9">
        <f t="shared" si="423"/>
        <v>10371</v>
      </c>
    </row>
    <row r="524" spans="1:26" ht="33" hidden="1" x14ac:dyDescent="0.25">
      <c r="A524" s="70" t="s">
        <v>12</v>
      </c>
      <c r="B524" s="26" t="s">
        <v>497</v>
      </c>
      <c r="C524" s="26" t="s">
        <v>7</v>
      </c>
      <c r="D524" s="26" t="s">
        <v>17</v>
      </c>
      <c r="E524" s="26" t="s">
        <v>763</v>
      </c>
      <c r="F524" s="26" t="s">
        <v>13</v>
      </c>
      <c r="G524" s="9"/>
      <c r="H524" s="9"/>
      <c r="I524" s="86"/>
      <c r="J524" s="86"/>
      <c r="K524" s="86"/>
      <c r="L524" s="86"/>
      <c r="M524" s="9"/>
      <c r="N524" s="9"/>
      <c r="O524" s="87"/>
      <c r="P524" s="87"/>
      <c r="Q524" s="87"/>
      <c r="R524" s="87"/>
      <c r="S524" s="9"/>
      <c r="T524" s="9"/>
      <c r="U524" s="87">
        <f>U525</f>
        <v>0</v>
      </c>
      <c r="V524" s="87">
        <f t="shared" si="423"/>
        <v>0</v>
      </c>
      <c r="W524" s="87">
        <f t="shared" si="423"/>
        <v>0</v>
      </c>
      <c r="X524" s="9">
        <f t="shared" si="423"/>
        <v>10371</v>
      </c>
      <c r="Y524" s="9">
        <f t="shared" si="423"/>
        <v>10371</v>
      </c>
      <c r="Z524" s="9">
        <f t="shared" si="423"/>
        <v>10371</v>
      </c>
    </row>
    <row r="525" spans="1:26" ht="20.100000000000001" hidden="1" customHeight="1" x14ac:dyDescent="0.25">
      <c r="A525" s="28" t="s">
        <v>14</v>
      </c>
      <c r="B525" s="26" t="str">
        <f t="shared" ref="B525" si="424">B524</f>
        <v>912</v>
      </c>
      <c r="C525" s="26" t="s">
        <v>7</v>
      </c>
      <c r="D525" s="26" t="s">
        <v>17</v>
      </c>
      <c r="E525" s="26" t="s">
        <v>763</v>
      </c>
      <c r="F525" s="26" t="s">
        <v>35</v>
      </c>
      <c r="G525" s="9"/>
      <c r="H525" s="9"/>
      <c r="I525" s="86"/>
      <c r="J525" s="86"/>
      <c r="K525" s="86"/>
      <c r="L525" s="86"/>
      <c r="M525" s="9"/>
      <c r="N525" s="9"/>
      <c r="O525" s="87"/>
      <c r="P525" s="87"/>
      <c r="Q525" s="87"/>
      <c r="R525" s="87"/>
      <c r="S525" s="9"/>
      <c r="T525" s="9"/>
      <c r="U525" s="87"/>
      <c r="V525" s="87"/>
      <c r="W525" s="87"/>
      <c r="X525" s="9">
        <v>10371</v>
      </c>
      <c r="Y525" s="9">
        <f>S525+U525+V525+W525+X525</f>
        <v>10371</v>
      </c>
      <c r="Z525" s="9">
        <f>T525+X525</f>
        <v>10371</v>
      </c>
    </row>
    <row r="526" spans="1:26" hidden="1" x14ac:dyDescent="0.25">
      <c r="A526" s="25"/>
      <c r="B526" s="26"/>
      <c r="C526" s="26"/>
      <c r="D526" s="26"/>
      <c r="E526" s="26"/>
      <c r="F526" s="9"/>
      <c r="G526" s="9"/>
      <c r="H526" s="10"/>
      <c r="I526" s="86"/>
      <c r="J526" s="86"/>
      <c r="K526" s="86"/>
      <c r="L526" s="86"/>
      <c r="M526" s="86"/>
      <c r="N526" s="86"/>
      <c r="O526" s="87"/>
      <c r="P526" s="87"/>
      <c r="Q526" s="87"/>
      <c r="R526" s="87"/>
      <c r="S526" s="87"/>
      <c r="T526" s="87"/>
      <c r="U526" s="87"/>
      <c r="V526" s="87"/>
      <c r="W526" s="87"/>
      <c r="X526" s="87"/>
      <c r="Y526" s="87"/>
      <c r="Z526" s="87"/>
    </row>
    <row r="527" spans="1:26" ht="18.75" hidden="1" x14ac:dyDescent="0.3">
      <c r="A527" s="23" t="s">
        <v>20</v>
      </c>
      <c r="B527" s="24">
        <v>912</v>
      </c>
      <c r="C527" s="24" t="s">
        <v>21</v>
      </c>
      <c r="D527" s="24" t="s">
        <v>22</v>
      </c>
      <c r="E527" s="24"/>
      <c r="F527" s="24"/>
      <c r="G527" s="15">
        <f t="shared" ref="G527:N527" si="425">G528+G590+G596</f>
        <v>470497</v>
      </c>
      <c r="H527" s="15">
        <f t="shared" si="425"/>
        <v>134074</v>
      </c>
      <c r="I527" s="15">
        <f t="shared" si="425"/>
        <v>0</v>
      </c>
      <c r="J527" s="15">
        <f t="shared" si="425"/>
        <v>0</v>
      </c>
      <c r="K527" s="15">
        <f t="shared" si="425"/>
        <v>0</v>
      </c>
      <c r="L527" s="15">
        <f t="shared" si="425"/>
        <v>0</v>
      </c>
      <c r="M527" s="15">
        <f t="shared" si="425"/>
        <v>470497</v>
      </c>
      <c r="N527" s="15">
        <f t="shared" si="425"/>
        <v>134074</v>
      </c>
      <c r="O527" s="15">
        <f t="shared" ref="O527:T527" si="426">O528+O590+O596+O608</f>
        <v>0</v>
      </c>
      <c r="P527" s="15">
        <f t="shared" si="426"/>
        <v>85</v>
      </c>
      <c r="Q527" s="15">
        <f t="shared" si="426"/>
        <v>0</v>
      </c>
      <c r="R527" s="15">
        <f t="shared" si="426"/>
        <v>0</v>
      </c>
      <c r="S527" s="15">
        <f t="shared" si="426"/>
        <v>470582</v>
      </c>
      <c r="T527" s="15">
        <f t="shared" si="426"/>
        <v>134074</v>
      </c>
      <c r="U527" s="15">
        <f>U528+U590+U596+U608+U571</f>
        <v>-51</v>
      </c>
      <c r="V527" s="15">
        <f>V528+V590+V596+V608</f>
        <v>0</v>
      </c>
      <c r="W527" s="15">
        <f>W528+W590+W596+W608</f>
        <v>0</v>
      </c>
      <c r="X527" s="15">
        <f>X528+X590+X596+X608</f>
        <v>33351</v>
      </c>
      <c r="Y527" s="15">
        <f>Y528+Y590+Y596+Y608</f>
        <v>503882</v>
      </c>
      <c r="Z527" s="15">
        <f>Z528+Z590+Z596+Z608</f>
        <v>167425</v>
      </c>
    </row>
    <row r="528" spans="1:26" ht="33" hidden="1" x14ac:dyDescent="0.25">
      <c r="A528" s="25" t="s">
        <v>719</v>
      </c>
      <c r="B528" s="26">
        <f t="shared" ref="B528:B565" si="427">B527</f>
        <v>912</v>
      </c>
      <c r="C528" s="26" t="s">
        <v>21</v>
      </c>
      <c r="D528" s="26" t="s">
        <v>22</v>
      </c>
      <c r="E528" s="26" t="s">
        <v>39</v>
      </c>
      <c r="F528" s="26"/>
      <c r="G528" s="9">
        <f>G529+G548+G567+G571+G578+G583+G574</f>
        <v>469049</v>
      </c>
      <c r="H528" s="9">
        <f t="shared" ref="H528:N528" si="428">H529+H548+H567+H571+H578+H583+H574</f>
        <v>134074</v>
      </c>
      <c r="I528" s="9">
        <f t="shared" si="428"/>
        <v>0</v>
      </c>
      <c r="J528" s="9">
        <f t="shared" si="428"/>
        <v>0</v>
      </c>
      <c r="K528" s="9">
        <f t="shared" si="428"/>
        <v>0</v>
      </c>
      <c r="L528" s="9">
        <f t="shared" si="428"/>
        <v>0</v>
      </c>
      <c r="M528" s="9">
        <f t="shared" si="428"/>
        <v>469049</v>
      </c>
      <c r="N528" s="9">
        <f t="shared" si="428"/>
        <v>134074</v>
      </c>
      <c r="O528" s="9">
        <f t="shared" ref="O528:T528" si="429">O529+O548+O567+O571+O578+O583+O574</f>
        <v>0</v>
      </c>
      <c r="P528" s="9">
        <f t="shared" si="429"/>
        <v>0</v>
      </c>
      <c r="Q528" s="9">
        <f t="shared" si="429"/>
        <v>0</v>
      </c>
      <c r="R528" s="9">
        <f t="shared" si="429"/>
        <v>0</v>
      </c>
      <c r="S528" s="9">
        <f t="shared" si="429"/>
        <v>469049</v>
      </c>
      <c r="T528" s="9">
        <f t="shared" si="429"/>
        <v>134074</v>
      </c>
      <c r="U528" s="9">
        <f>U529+U548+U567+U571+U578+U583+U574+U587</f>
        <v>-51</v>
      </c>
      <c r="V528" s="9">
        <f t="shared" ref="V528:Z528" si="430">V529+V548+V567+V571+V578+V583+V574+V587</f>
        <v>0</v>
      </c>
      <c r="W528" s="9">
        <f t="shared" si="430"/>
        <v>0</v>
      </c>
      <c r="X528" s="9">
        <f t="shared" si="430"/>
        <v>33351</v>
      </c>
      <c r="Y528" s="9">
        <f t="shared" si="430"/>
        <v>502349</v>
      </c>
      <c r="Z528" s="9">
        <f t="shared" si="430"/>
        <v>167425</v>
      </c>
    </row>
    <row r="529" spans="1:26" ht="33" hidden="1" x14ac:dyDescent="0.25">
      <c r="A529" s="25" t="s">
        <v>10</v>
      </c>
      <c r="B529" s="26">
        <f t="shared" si="427"/>
        <v>912</v>
      </c>
      <c r="C529" s="26" t="s">
        <v>21</v>
      </c>
      <c r="D529" s="26" t="s">
        <v>22</v>
      </c>
      <c r="E529" s="26" t="s">
        <v>40</v>
      </c>
      <c r="F529" s="26"/>
      <c r="G529" s="11">
        <f t="shared" ref="G529" si="431">G533++G537+G540+G544+G530</f>
        <v>328363</v>
      </c>
      <c r="H529" s="11">
        <f t="shared" ref="H529:N529" si="432">H533++H537+H540+H544+H530</f>
        <v>0</v>
      </c>
      <c r="I529" s="11">
        <f t="shared" si="432"/>
        <v>0</v>
      </c>
      <c r="J529" s="11">
        <f t="shared" si="432"/>
        <v>0</v>
      </c>
      <c r="K529" s="11">
        <f t="shared" si="432"/>
        <v>0</v>
      </c>
      <c r="L529" s="11">
        <f t="shared" si="432"/>
        <v>0</v>
      </c>
      <c r="M529" s="11">
        <f t="shared" si="432"/>
        <v>328363</v>
      </c>
      <c r="N529" s="11">
        <f t="shared" si="432"/>
        <v>0</v>
      </c>
      <c r="O529" s="11">
        <f t="shared" ref="O529:T529" si="433">O533++O537+O540+O544+O530</f>
        <v>0</v>
      </c>
      <c r="P529" s="11">
        <f t="shared" si="433"/>
        <v>0</v>
      </c>
      <c r="Q529" s="11">
        <f t="shared" si="433"/>
        <v>0</v>
      </c>
      <c r="R529" s="11">
        <f t="shared" si="433"/>
        <v>0</v>
      </c>
      <c r="S529" s="11">
        <f t="shared" si="433"/>
        <v>328363</v>
      </c>
      <c r="T529" s="11">
        <f t="shared" si="433"/>
        <v>0</v>
      </c>
      <c r="U529" s="11">
        <f t="shared" ref="U529:Z529" si="434">U533++U537+U540+U544+U530</f>
        <v>0</v>
      </c>
      <c r="V529" s="11">
        <f t="shared" si="434"/>
        <v>0</v>
      </c>
      <c r="W529" s="11">
        <f t="shared" si="434"/>
        <v>0</v>
      </c>
      <c r="X529" s="11">
        <f t="shared" si="434"/>
        <v>0</v>
      </c>
      <c r="Y529" s="11">
        <f t="shared" si="434"/>
        <v>328363</v>
      </c>
      <c r="Z529" s="11">
        <f t="shared" si="434"/>
        <v>0</v>
      </c>
    </row>
    <row r="530" spans="1:26" ht="20.100000000000001" hidden="1" customHeight="1" x14ac:dyDescent="0.25">
      <c r="A530" s="28" t="s">
        <v>423</v>
      </c>
      <c r="B530" s="26">
        <f>B528</f>
        <v>912</v>
      </c>
      <c r="C530" s="26" t="s">
        <v>21</v>
      </c>
      <c r="D530" s="26" t="s">
        <v>22</v>
      </c>
      <c r="E530" s="26" t="s">
        <v>421</v>
      </c>
      <c r="F530" s="26"/>
      <c r="G530" s="9">
        <f t="shared" ref="G530:V531" si="435">G531</f>
        <v>23715</v>
      </c>
      <c r="H530" s="9">
        <f t="shared" si="435"/>
        <v>0</v>
      </c>
      <c r="I530" s="9">
        <f t="shared" si="435"/>
        <v>0</v>
      </c>
      <c r="J530" s="9">
        <f t="shared" si="435"/>
        <v>0</v>
      </c>
      <c r="K530" s="9">
        <f t="shared" si="435"/>
        <v>0</v>
      </c>
      <c r="L530" s="9">
        <f t="shared" si="435"/>
        <v>0</v>
      </c>
      <c r="M530" s="9">
        <f t="shared" si="435"/>
        <v>23715</v>
      </c>
      <c r="N530" s="9">
        <f t="shared" si="435"/>
        <v>0</v>
      </c>
      <c r="O530" s="9">
        <f t="shared" si="435"/>
        <v>0</v>
      </c>
      <c r="P530" s="9">
        <f t="shared" si="435"/>
        <v>0</v>
      </c>
      <c r="Q530" s="9">
        <f t="shared" si="435"/>
        <v>0</v>
      </c>
      <c r="R530" s="9">
        <f t="shared" si="435"/>
        <v>0</v>
      </c>
      <c r="S530" s="9">
        <f t="shared" si="435"/>
        <v>23715</v>
      </c>
      <c r="T530" s="9">
        <f t="shared" si="435"/>
        <v>0</v>
      </c>
      <c r="U530" s="9">
        <f t="shared" si="435"/>
        <v>0</v>
      </c>
      <c r="V530" s="9">
        <f t="shared" si="435"/>
        <v>0</v>
      </c>
      <c r="W530" s="9">
        <f t="shared" ref="U530:Z531" si="436">W531</f>
        <v>0</v>
      </c>
      <c r="X530" s="9">
        <f t="shared" si="436"/>
        <v>0</v>
      </c>
      <c r="Y530" s="9">
        <f t="shared" si="436"/>
        <v>23715</v>
      </c>
      <c r="Z530" s="9">
        <f t="shared" si="436"/>
        <v>0</v>
      </c>
    </row>
    <row r="531" spans="1:26" ht="33" hidden="1" x14ac:dyDescent="0.25">
      <c r="A531" s="25" t="s">
        <v>12</v>
      </c>
      <c r="B531" s="26">
        <f>B529</f>
        <v>912</v>
      </c>
      <c r="C531" s="26" t="s">
        <v>21</v>
      </c>
      <c r="D531" s="26" t="s">
        <v>22</v>
      </c>
      <c r="E531" s="26" t="s">
        <v>421</v>
      </c>
      <c r="F531" s="26" t="s">
        <v>13</v>
      </c>
      <c r="G531" s="11">
        <f t="shared" si="435"/>
        <v>23715</v>
      </c>
      <c r="H531" s="11">
        <f t="shared" si="435"/>
        <v>0</v>
      </c>
      <c r="I531" s="11">
        <f t="shared" si="435"/>
        <v>0</v>
      </c>
      <c r="J531" s="11">
        <f t="shared" si="435"/>
        <v>0</v>
      </c>
      <c r="K531" s="11">
        <f t="shared" si="435"/>
        <v>0</v>
      </c>
      <c r="L531" s="11">
        <f t="shared" si="435"/>
        <v>0</v>
      </c>
      <c r="M531" s="11">
        <f t="shared" si="435"/>
        <v>23715</v>
      </c>
      <c r="N531" s="11">
        <f t="shared" si="435"/>
        <v>0</v>
      </c>
      <c r="O531" s="11">
        <f t="shared" si="435"/>
        <v>0</v>
      </c>
      <c r="P531" s="11">
        <f t="shared" si="435"/>
        <v>0</v>
      </c>
      <c r="Q531" s="11">
        <f t="shared" si="435"/>
        <v>0</v>
      </c>
      <c r="R531" s="11">
        <f t="shared" si="435"/>
        <v>0</v>
      </c>
      <c r="S531" s="11">
        <f t="shared" si="435"/>
        <v>23715</v>
      </c>
      <c r="T531" s="11">
        <f t="shared" si="435"/>
        <v>0</v>
      </c>
      <c r="U531" s="11">
        <f t="shared" si="436"/>
        <v>0</v>
      </c>
      <c r="V531" s="11">
        <f t="shared" si="436"/>
        <v>0</v>
      </c>
      <c r="W531" s="11">
        <f t="shared" si="436"/>
        <v>0</v>
      </c>
      <c r="X531" s="11">
        <f t="shared" si="436"/>
        <v>0</v>
      </c>
      <c r="Y531" s="11">
        <f t="shared" si="436"/>
        <v>23715</v>
      </c>
      <c r="Z531" s="11">
        <f t="shared" si="436"/>
        <v>0</v>
      </c>
    </row>
    <row r="532" spans="1:26" ht="20.100000000000001" hidden="1" customHeight="1" x14ac:dyDescent="0.25">
      <c r="A532" s="28" t="s">
        <v>24</v>
      </c>
      <c r="B532" s="26">
        <f t="shared" si="427"/>
        <v>912</v>
      </c>
      <c r="C532" s="26" t="s">
        <v>21</v>
      </c>
      <c r="D532" s="26" t="s">
        <v>22</v>
      </c>
      <c r="E532" s="26" t="s">
        <v>421</v>
      </c>
      <c r="F532" s="26" t="s">
        <v>36</v>
      </c>
      <c r="G532" s="9">
        <f>22998+717</f>
        <v>23715</v>
      </c>
      <c r="H532" s="9"/>
      <c r="I532" s="86"/>
      <c r="J532" s="86"/>
      <c r="K532" s="86"/>
      <c r="L532" s="86"/>
      <c r="M532" s="9">
        <f>G532+I532+J532+K532+L532</f>
        <v>23715</v>
      </c>
      <c r="N532" s="9">
        <f>H532+L532</f>
        <v>0</v>
      </c>
      <c r="O532" s="87"/>
      <c r="P532" s="87"/>
      <c r="Q532" s="87"/>
      <c r="R532" s="87"/>
      <c r="S532" s="9">
        <f>M532+O532+P532+Q532+R532</f>
        <v>23715</v>
      </c>
      <c r="T532" s="9">
        <f>N532+R532</f>
        <v>0</v>
      </c>
      <c r="U532" s="87"/>
      <c r="V532" s="87"/>
      <c r="W532" s="87"/>
      <c r="X532" s="87"/>
      <c r="Y532" s="9">
        <f>S532+U532+V532+W532+X532</f>
        <v>23715</v>
      </c>
      <c r="Z532" s="9">
        <f>T532+X532</f>
        <v>0</v>
      </c>
    </row>
    <row r="533" spans="1:26" ht="20.100000000000001" hidden="1" customHeight="1" x14ac:dyDescent="0.25">
      <c r="A533" s="28" t="s">
        <v>23</v>
      </c>
      <c r="B533" s="26">
        <f>B529</f>
        <v>912</v>
      </c>
      <c r="C533" s="26" t="s">
        <v>21</v>
      </c>
      <c r="D533" s="26" t="s">
        <v>22</v>
      </c>
      <c r="E533" s="26" t="s">
        <v>46</v>
      </c>
      <c r="F533" s="26"/>
      <c r="G533" s="9">
        <f t="shared" ref="G533:Z533" si="437">G534</f>
        <v>57058</v>
      </c>
      <c r="H533" s="9">
        <f t="shared" si="437"/>
        <v>0</v>
      </c>
      <c r="I533" s="9">
        <f t="shared" si="437"/>
        <v>0</v>
      </c>
      <c r="J533" s="9">
        <f t="shared" si="437"/>
        <v>0</v>
      </c>
      <c r="K533" s="9">
        <f t="shared" si="437"/>
        <v>0</v>
      </c>
      <c r="L533" s="9">
        <f t="shared" si="437"/>
        <v>0</v>
      </c>
      <c r="M533" s="9">
        <f t="shared" si="437"/>
        <v>57058</v>
      </c>
      <c r="N533" s="9">
        <f t="shared" si="437"/>
        <v>0</v>
      </c>
      <c r="O533" s="9">
        <f t="shared" si="437"/>
        <v>0</v>
      </c>
      <c r="P533" s="9">
        <f t="shared" si="437"/>
        <v>0</v>
      </c>
      <c r="Q533" s="9">
        <f t="shared" si="437"/>
        <v>0</v>
      </c>
      <c r="R533" s="9">
        <f t="shared" si="437"/>
        <v>0</v>
      </c>
      <c r="S533" s="9">
        <f t="shared" si="437"/>
        <v>57058</v>
      </c>
      <c r="T533" s="9">
        <f t="shared" si="437"/>
        <v>0</v>
      </c>
      <c r="U533" s="9">
        <f t="shared" si="437"/>
        <v>0</v>
      </c>
      <c r="V533" s="9">
        <f t="shared" si="437"/>
        <v>0</v>
      </c>
      <c r="W533" s="9">
        <f t="shared" si="437"/>
        <v>0</v>
      </c>
      <c r="X533" s="9">
        <f t="shared" si="437"/>
        <v>0</v>
      </c>
      <c r="Y533" s="9">
        <f t="shared" si="437"/>
        <v>57058</v>
      </c>
      <c r="Z533" s="9">
        <f t="shared" si="437"/>
        <v>0</v>
      </c>
    </row>
    <row r="534" spans="1:26" ht="33" hidden="1" x14ac:dyDescent="0.25">
      <c r="A534" s="25" t="s">
        <v>12</v>
      </c>
      <c r="B534" s="26">
        <f t="shared" si="427"/>
        <v>912</v>
      </c>
      <c r="C534" s="26" t="s">
        <v>21</v>
      </c>
      <c r="D534" s="26" t="s">
        <v>22</v>
      </c>
      <c r="E534" s="26" t="s">
        <v>46</v>
      </c>
      <c r="F534" s="26" t="s">
        <v>13</v>
      </c>
      <c r="G534" s="9">
        <f t="shared" ref="G534" si="438">G535+G536</f>
        <v>57058</v>
      </c>
      <c r="H534" s="9">
        <f t="shared" ref="H534:N534" si="439">H535+H536</f>
        <v>0</v>
      </c>
      <c r="I534" s="9">
        <f t="shared" si="439"/>
        <v>0</v>
      </c>
      <c r="J534" s="9">
        <f t="shared" si="439"/>
        <v>0</v>
      </c>
      <c r="K534" s="9">
        <f t="shared" si="439"/>
        <v>0</v>
      </c>
      <c r="L534" s="9">
        <f t="shared" si="439"/>
        <v>0</v>
      </c>
      <c r="M534" s="9">
        <f t="shared" si="439"/>
        <v>57058</v>
      </c>
      <c r="N534" s="9">
        <f t="shared" si="439"/>
        <v>0</v>
      </c>
      <c r="O534" s="9">
        <f t="shared" ref="O534:T534" si="440">O535+O536</f>
        <v>0</v>
      </c>
      <c r="P534" s="9">
        <f t="shared" si="440"/>
        <v>0</v>
      </c>
      <c r="Q534" s="9">
        <f t="shared" si="440"/>
        <v>0</v>
      </c>
      <c r="R534" s="9">
        <f t="shared" si="440"/>
        <v>0</v>
      </c>
      <c r="S534" s="9">
        <f t="shared" si="440"/>
        <v>57058</v>
      </c>
      <c r="T534" s="9">
        <f t="shared" si="440"/>
        <v>0</v>
      </c>
      <c r="U534" s="9">
        <f t="shared" ref="U534:Z534" si="441">U535+U536</f>
        <v>0</v>
      </c>
      <c r="V534" s="9">
        <f t="shared" si="441"/>
        <v>0</v>
      </c>
      <c r="W534" s="9">
        <f t="shared" si="441"/>
        <v>0</v>
      </c>
      <c r="X534" s="9">
        <f t="shared" si="441"/>
        <v>0</v>
      </c>
      <c r="Y534" s="9">
        <f t="shared" si="441"/>
        <v>57058</v>
      </c>
      <c r="Z534" s="9">
        <f t="shared" si="441"/>
        <v>0</v>
      </c>
    </row>
    <row r="535" spans="1:26" ht="20.100000000000001" hidden="1" customHeight="1" x14ac:dyDescent="0.25">
      <c r="A535" s="28" t="s">
        <v>14</v>
      </c>
      <c r="B535" s="26">
        <f t="shared" si="427"/>
        <v>912</v>
      </c>
      <c r="C535" s="26" t="s">
        <v>21</v>
      </c>
      <c r="D535" s="26" t="s">
        <v>22</v>
      </c>
      <c r="E535" s="26" t="s">
        <v>46</v>
      </c>
      <c r="F535" s="26">
        <v>610</v>
      </c>
      <c r="G535" s="9">
        <f>10417+2363</f>
        <v>12780</v>
      </c>
      <c r="H535" s="9"/>
      <c r="I535" s="86"/>
      <c r="J535" s="86"/>
      <c r="K535" s="86"/>
      <c r="L535" s="86"/>
      <c r="M535" s="9">
        <f t="shared" ref="M535:M536" si="442">G535+I535+J535+K535+L535</f>
        <v>12780</v>
      </c>
      <c r="N535" s="9">
        <f t="shared" ref="N535:N536" si="443">H535+L535</f>
        <v>0</v>
      </c>
      <c r="O535" s="87"/>
      <c r="P535" s="87"/>
      <c r="Q535" s="87"/>
      <c r="R535" s="87"/>
      <c r="S535" s="9">
        <f t="shared" ref="S535:S536" si="444">M535+O535+P535+Q535+R535</f>
        <v>12780</v>
      </c>
      <c r="T535" s="9">
        <f t="shared" ref="T535:T536" si="445">N535+R535</f>
        <v>0</v>
      </c>
      <c r="U535" s="87"/>
      <c r="V535" s="87"/>
      <c r="W535" s="87"/>
      <c r="X535" s="87"/>
      <c r="Y535" s="9">
        <f t="shared" ref="Y535:Y536" si="446">S535+U535+V535+W535+X535</f>
        <v>12780</v>
      </c>
      <c r="Z535" s="9">
        <f t="shared" ref="Z535:Z536" si="447">T535+X535</f>
        <v>0</v>
      </c>
    </row>
    <row r="536" spans="1:26" ht="20.100000000000001" hidden="1" customHeight="1" x14ac:dyDescent="0.25">
      <c r="A536" s="28" t="s">
        <v>24</v>
      </c>
      <c r="B536" s="26">
        <f>B535</f>
        <v>912</v>
      </c>
      <c r="C536" s="26" t="s">
        <v>21</v>
      </c>
      <c r="D536" s="26" t="s">
        <v>22</v>
      </c>
      <c r="E536" s="26" t="s">
        <v>46</v>
      </c>
      <c r="F536" s="26">
        <v>620</v>
      </c>
      <c r="G536" s="9">
        <f>40511+3767</f>
        <v>44278</v>
      </c>
      <c r="H536" s="9"/>
      <c r="I536" s="86"/>
      <c r="J536" s="86"/>
      <c r="K536" s="86"/>
      <c r="L536" s="86"/>
      <c r="M536" s="9">
        <f t="shared" si="442"/>
        <v>44278</v>
      </c>
      <c r="N536" s="9">
        <f t="shared" si="443"/>
        <v>0</v>
      </c>
      <c r="O536" s="87"/>
      <c r="P536" s="87"/>
      <c r="Q536" s="87"/>
      <c r="R536" s="87"/>
      <c r="S536" s="9">
        <f t="shared" si="444"/>
        <v>44278</v>
      </c>
      <c r="T536" s="9">
        <f t="shared" si="445"/>
        <v>0</v>
      </c>
      <c r="U536" s="87"/>
      <c r="V536" s="87"/>
      <c r="W536" s="87"/>
      <c r="X536" s="87"/>
      <c r="Y536" s="9">
        <f t="shared" si="446"/>
        <v>44278</v>
      </c>
      <c r="Z536" s="9">
        <f t="shared" si="447"/>
        <v>0</v>
      </c>
    </row>
    <row r="537" spans="1:26" ht="20.100000000000001" hidden="1" customHeight="1" x14ac:dyDescent="0.25">
      <c r="A537" s="28" t="s">
        <v>25</v>
      </c>
      <c r="B537" s="26">
        <f>B535</f>
        <v>912</v>
      </c>
      <c r="C537" s="26" t="s">
        <v>21</v>
      </c>
      <c r="D537" s="26" t="s">
        <v>22</v>
      </c>
      <c r="E537" s="26" t="s">
        <v>47</v>
      </c>
      <c r="F537" s="26"/>
      <c r="G537" s="9">
        <f t="shared" ref="G537:V538" si="448">G538</f>
        <v>25844</v>
      </c>
      <c r="H537" s="9">
        <f t="shared" si="448"/>
        <v>0</v>
      </c>
      <c r="I537" s="9">
        <f t="shared" si="448"/>
        <v>0</v>
      </c>
      <c r="J537" s="9">
        <f t="shared" si="448"/>
        <v>0</v>
      </c>
      <c r="K537" s="9">
        <f t="shared" si="448"/>
        <v>0</v>
      </c>
      <c r="L537" s="9">
        <f t="shared" si="448"/>
        <v>0</v>
      </c>
      <c r="M537" s="9">
        <f t="shared" si="448"/>
        <v>25844</v>
      </c>
      <c r="N537" s="9">
        <f t="shared" si="448"/>
        <v>0</v>
      </c>
      <c r="O537" s="9">
        <f t="shared" si="448"/>
        <v>0</v>
      </c>
      <c r="P537" s="9">
        <f t="shared" si="448"/>
        <v>0</v>
      </c>
      <c r="Q537" s="9">
        <f t="shared" si="448"/>
        <v>0</v>
      </c>
      <c r="R537" s="9">
        <f t="shared" si="448"/>
        <v>0</v>
      </c>
      <c r="S537" s="9">
        <f t="shared" si="448"/>
        <v>25844</v>
      </c>
      <c r="T537" s="9">
        <f t="shared" si="448"/>
        <v>0</v>
      </c>
      <c r="U537" s="9">
        <f t="shared" si="448"/>
        <v>0</v>
      </c>
      <c r="V537" s="9">
        <f t="shared" si="448"/>
        <v>0</v>
      </c>
      <c r="W537" s="9">
        <f t="shared" ref="U537:Z538" si="449">W538</f>
        <v>0</v>
      </c>
      <c r="X537" s="9">
        <f t="shared" si="449"/>
        <v>0</v>
      </c>
      <c r="Y537" s="9">
        <f t="shared" si="449"/>
        <v>25844</v>
      </c>
      <c r="Z537" s="9">
        <f t="shared" si="449"/>
        <v>0</v>
      </c>
    </row>
    <row r="538" spans="1:26" ht="33" hidden="1" x14ac:dyDescent="0.25">
      <c r="A538" s="25" t="s">
        <v>12</v>
      </c>
      <c r="B538" s="26">
        <f t="shared" si="427"/>
        <v>912</v>
      </c>
      <c r="C538" s="26" t="s">
        <v>21</v>
      </c>
      <c r="D538" s="26" t="s">
        <v>22</v>
      </c>
      <c r="E538" s="26" t="s">
        <v>47</v>
      </c>
      <c r="F538" s="26" t="s">
        <v>13</v>
      </c>
      <c r="G538" s="9">
        <f t="shared" si="448"/>
        <v>25844</v>
      </c>
      <c r="H538" s="9">
        <f t="shared" si="448"/>
        <v>0</v>
      </c>
      <c r="I538" s="9">
        <f t="shared" si="448"/>
        <v>0</v>
      </c>
      <c r="J538" s="9">
        <f t="shared" si="448"/>
        <v>0</v>
      </c>
      <c r="K538" s="9">
        <f t="shared" si="448"/>
        <v>0</v>
      </c>
      <c r="L538" s="9">
        <f t="shared" si="448"/>
        <v>0</v>
      </c>
      <c r="M538" s="9">
        <f t="shared" si="448"/>
        <v>25844</v>
      </c>
      <c r="N538" s="9">
        <f t="shared" si="448"/>
        <v>0</v>
      </c>
      <c r="O538" s="9">
        <f t="shared" si="448"/>
        <v>0</v>
      </c>
      <c r="P538" s="9">
        <f t="shared" si="448"/>
        <v>0</v>
      </c>
      <c r="Q538" s="9">
        <f t="shared" si="448"/>
        <v>0</v>
      </c>
      <c r="R538" s="9">
        <f t="shared" si="448"/>
        <v>0</v>
      </c>
      <c r="S538" s="9">
        <f t="shared" si="448"/>
        <v>25844</v>
      </c>
      <c r="T538" s="9">
        <f t="shared" si="448"/>
        <v>0</v>
      </c>
      <c r="U538" s="9">
        <f t="shared" si="449"/>
        <v>0</v>
      </c>
      <c r="V538" s="9">
        <f t="shared" si="449"/>
        <v>0</v>
      </c>
      <c r="W538" s="9">
        <f t="shared" si="449"/>
        <v>0</v>
      </c>
      <c r="X538" s="9">
        <f t="shared" si="449"/>
        <v>0</v>
      </c>
      <c r="Y538" s="9">
        <f t="shared" si="449"/>
        <v>25844</v>
      </c>
      <c r="Z538" s="9">
        <f t="shared" si="449"/>
        <v>0</v>
      </c>
    </row>
    <row r="539" spans="1:26" ht="20.100000000000001" hidden="1" customHeight="1" x14ac:dyDescent="0.25">
      <c r="A539" s="28" t="s">
        <v>14</v>
      </c>
      <c r="B539" s="26">
        <f t="shared" si="427"/>
        <v>912</v>
      </c>
      <c r="C539" s="26" t="s">
        <v>21</v>
      </c>
      <c r="D539" s="26" t="s">
        <v>22</v>
      </c>
      <c r="E539" s="26" t="s">
        <v>47</v>
      </c>
      <c r="F539" s="26">
        <v>610</v>
      </c>
      <c r="G539" s="9">
        <f>21646+4198</f>
        <v>25844</v>
      </c>
      <c r="H539" s="9"/>
      <c r="I539" s="86"/>
      <c r="J539" s="86"/>
      <c r="K539" s="86"/>
      <c r="L539" s="86"/>
      <c r="M539" s="9">
        <f>G539+I539+J539+K539+L539</f>
        <v>25844</v>
      </c>
      <c r="N539" s="9">
        <f>H539+L539</f>
        <v>0</v>
      </c>
      <c r="O539" s="87"/>
      <c r="P539" s="87"/>
      <c r="Q539" s="87"/>
      <c r="R539" s="87"/>
      <c r="S539" s="9">
        <f>M539+O539+P539+Q539+R539</f>
        <v>25844</v>
      </c>
      <c r="T539" s="9">
        <f>N539+R539</f>
        <v>0</v>
      </c>
      <c r="U539" s="87"/>
      <c r="V539" s="87"/>
      <c r="W539" s="87"/>
      <c r="X539" s="87"/>
      <c r="Y539" s="9">
        <f>S539+U539+V539+W539+X539</f>
        <v>25844</v>
      </c>
      <c r="Z539" s="9">
        <f>T539+X539</f>
        <v>0</v>
      </c>
    </row>
    <row r="540" spans="1:26" ht="20.100000000000001" hidden="1" customHeight="1" x14ac:dyDescent="0.25">
      <c r="A540" s="28" t="s">
        <v>26</v>
      </c>
      <c r="B540" s="26">
        <f t="shared" si="427"/>
        <v>912</v>
      </c>
      <c r="C540" s="26" t="s">
        <v>21</v>
      </c>
      <c r="D540" s="26" t="s">
        <v>22</v>
      </c>
      <c r="E540" s="26" t="s">
        <v>48</v>
      </c>
      <c r="F540" s="26"/>
      <c r="G540" s="9">
        <f t="shared" ref="G540:Z540" si="450">G541</f>
        <v>101484</v>
      </c>
      <c r="H540" s="9">
        <f t="shared" si="450"/>
        <v>0</v>
      </c>
      <c r="I540" s="9">
        <f t="shared" si="450"/>
        <v>0</v>
      </c>
      <c r="J540" s="9">
        <f t="shared" si="450"/>
        <v>0</v>
      </c>
      <c r="K540" s="9">
        <f t="shared" si="450"/>
        <v>0</v>
      </c>
      <c r="L540" s="9">
        <f t="shared" si="450"/>
        <v>0</v>
      </c>
      <c r="M540" s="9">
        <f t="shared" si="450"/>
        <v>101484</v>
      </c>
      <c r="N540" s="9">
        <f t="shared" si="450"/>
        <v>0</v>
      </c>
      <c r="O540" s="9">
        <f t="shared" si="450"/>
        <v>0</v>
      </c>
      <c r="P540" s="9">
        <f t="shared" si="450"/>
        <v>0</v>
      </c>
      <c r="Q540" s="9">
        <f t="shared" si="450"/>
        <v>0</v>
      </c>
      <c r="R540" s="9">
        <f t="shared" si="450"/>
        <v>0</v>
      </c>
      <c r="S540" s="9">
        <f t="shared" si="450"/>
        <v>101484</v>
      </c>
      <c r="T540" s="9">
        <f t="shared" si="450"/>
        <v>0</v>
      </c>
      <c r="U540" s="9">
        <f t="shared" si="450"/>
        <v>0</v>
      </c>
      <c r="V540" s="9">
        <f t="shared" si="450"/>
        <v>0</v>
      </c>
      <c r="W540" s="9">
        <f t="shared" si="450"/>
        <v>0</v>
      </c>
      <c r="X540" s="9">
        <f t="shared" si="450"/>
        <v>0</v>
      </c>
      <c r="Y540" s="9">
        <f t="shared" si="450"/>
        <v>101484</v>
      </c>
      <c r="Z540" s="9">
        <f t="shared" si="450"/>
        <v>0</v>
      </c>
    </row>
    <row r="541" spans="1:26" ht="33" hidden="1" x14ac:dyDescent="0.25">
      <c r="A541" s="25" t="s">
        <v>12</v>
      </c>
      <c r="B541" s="26">
        <f t="shared" si="427"/>
        <v>912</v>
      </c>
      <c r="C541" s="26" t="s">
        <v>21</v>
      </c>
      <c r="D541" s="26" t="s">
        <v>22</v>
      </c>
      <c r="E541" s="26" t="s">
        <v>48</v>
      </c>
      <c r="F541" s="26" t="s">
        <v>13</v>
      </c>
      <c r="G541" s="9">
        <f>G542+G543</f>
        <v>101484</v>
      </c>
      <c r="H541" s="9">
        <f t="shared" ref="H541:N541" si="451">H542+H543</f>
        <v>0</v>
      </c>
      <c r="I541" s="9">
        <f t="shared" si="451"/>
        <v>0</v>
      </c>
      <c r="J541" s="9">
        <f t="shared" si="451"/>
        <v>0</v>
      </c>
      <c r="K541" s="9">
        <f t="shared" si="451"/>
        <v>0</v>
      </c>
      <c r="L541" s="9">
        <f t="shared" si="451"/>
        <v>0</v>
      </c>
      <c r="M541" s="9">
        <f t="shared" si="451"/>
        <v>101484</v>
      </c>
      <c r="N541" s="9">
        <f t="shared" si="451"/>
        <v>0</v>
      </c>
      <c r="O541" s="9">
        <f t="shared" ref="O541:T541" si="452">O542+O543</f>
        <v>0</v>
      </c>
      <c r="P541" s="9">
        <f t="shared" si="452"/>
        <v>0</v>
      </c>
      <c r="Q541" s="9">
        <f t="shared" si="452"/>
        <v>0</v>
      </c>
      <c r="R541" s="9">
        <f t="shared" si="452"/>
        <v>0</v>
      </c>
      <c r="S541" s="9">
        <f t="shared" si="452"/>
        <v>101484</v>
      </c>
      <c r="T541" s="9">
        <f t="shared" si="452"/>
        <v>0</v>
      </c>
      <c r="U541" s="9">
        <f t="shared" ref="U541:Z541" si="453">U542+U543</f>
        <v>0</v>
      </c>
      <c r="V541" s="9">
        <f t="shared" si="453"/>
        <v>0</v>
      </c>
      <c r="W541" s="9">
        <f t="shared" si="453"/>
        <v>0</v>
      </c>
      <c r="X541" s="9">
        <f t="shared" si="453"/>
        <v>0</v>
      </c>
      <c r="Y541" s="9">
        <f t="shared" si="453"/>
        <v>101484</v>
      </c>
      <c r="Z541" s="9">
        <f t="shared" si="453"/>
        <v>0</v>
      </c>
    </row>
    <row r="542" spans="1:26" ht="20.100000000000001" hidden="1" customHeight="1" x14ac:dyDescent="0.25">
      <c r="A542" s="28" t="s">
        <v>14</v>
      </c>
      <c r="B542" s="26">
        <f t="shared" si="427"/>
        <v>912</v>
      </c>
      <c r="C542" s="26" t="s">
        <v>21</v>
      </c>
      <c r="D542" s="26" t="s">
        <v>22</v>
      </c>
      <c r="E542" s="26" t="s">
        <v>48</v>
      </c>
      <c r="F542" s="26">
        <v>610</v>
      </c>
      <c r="G542" s="9">
        <f>77295+11184</f>
        <v>88479</v>
      </c>
      <c r="H542" s="9"/>
      <c r="I542" s="86"/>
      <c r="J542" s="86"/>
      <c r="K542" s="86"/>
      <c r="L542" s="86"/>
      <c r="M542" s="9">
        <f t="shared" ref="M542:M543" si="454">G542+I542+J542+K542+L542</f>
        <v>88479</v>
      </c>
      <c r="N542" s="9">
        <f t="shared" ref="N542:N543" si="455">H542+L542</f>
        <v>0</v>
      </c>
      <c r="O542" s="87"/>
      <c r="P542" s="87"/>
      <c r="Q542" s="87"/>
      <c r="R542" s="87"/>
      <c r="S542" s="9">
        <f t="shared" ref="S542:S543" si="456">M542+O542+P542+Q542+R542</f>
        <v>88479</v>
      </c>
      <c r="T542" s="9">
        <f t="shared" ref="T542:T543" si="457">N542+R542</f>
        <v>0</v>
      </c>
      <c r="U542" s="87"/>
      <c r="V542" s="87"/>
      <c r="W542" s="87"/>
      <c r="X542" s="87"/>
      <c r="Y542" s="9">
        <f t="shared" ref="Y542:Y543" si="458">S542+U542+V542+W542+X542</f>
        <v>88479</v>
      </c>
      <c r="Z542" s="9">
        <f t="shared" ref="Z542:Z543" si="459">T542+X542</f>
        <v>0</v>
      </c>
    </row>
    <row r="543" spans="1:26" ht="20.100000000000001" hidden="1" customHeight="1" x14ac:dyDescent="0.25">
      <c r="A543" s="28" t="s">
        <v>24</v>
      </c>
      <c r="B543" s="26">
        <f t="shared" si="427"/>
        <v>912</v>
      </c>
      <c r="C543" s="26" t="s">
        <v>21</v>
      </c>
      <c r="D543" s="26" t="s">
        <v>22</v>
      </c>
      <c r="E543" s="26" t="s">
        <v>48</v>
      </c>
      <c r="F543" s="26" t="s">
        <v>36</v>
      </c>
      <c r="G543" s="9">
        <f>11465+1540</f>
        <v>13005</v>
      </c>
      <c r="H543" s="9"/>
      <c r="I543" s="86"/>
      <c r="J543" s="86"/>
      <c r="K543" s="86"/>
      <c r="L543" s="86"/>
      <c r="M543" s="9">
        <f t="shared" si="454"/>
        <v>13005</v>
      </c>
      <c r="N543" s="9">
        <f t="shared" si="455"/>
        <v>0</v>
      </c>
      <c r="O543" s="87"/>
      <c r="P543" s="87"/>
      <c r="Q543" s="87"/>
      <c r="R543" s="87"/>
      <c r="S543" s="9">
        <f t="shared" si="456"/>
        <v>13005</v>
      </c>
      <c r="T543" s="9">
        <f t="shared" si="457"/>
        <v>0</v>
      </c>
      <c r="U543" s="87"/>
      <c r="V543" s="87"/>
      <c r="W543" s="87"/>
      <c r="X543" s="87"/>
      <c r="Y543" s="9">
        <f t="shared" si="458"/>
        <v>13005</v>
      </c>
      <c r="Z543" s="9">
        <f t="shared" si="459"/>
        <v>0</v>
      </c>
    </row>
    <row r="544" spans="1:26" ht="33" hidden="1" x14ac:dyDescent="0.25">
      <c r="A544" s="25" t="s">
        <v>27</v>
      </c>
      <c r="B544" s="26">
        <f>B542</f>
        <v>912</v>
      </c>
      <c r="C544" s="26" t="s">
        <v>21</v>
      </c>
      <c r="D544" s="26" t="s">
        <v>22</v>
      </c>
      <c r="E544" s="26" t="s">
        <v>49</v>
      </c>
      <c r="F544" s="26"/>
      <c r="G544" s="11">
        <f t="shared" ref="G544:Z544" si="460">G545</f>
        <v>120262</v>
      </c>
      <c r="H544" s="11">
        <f t="shared" si="460"/>
        <v>0</v>
      </c>
      <c r="I544" s="11">
        <f t="shared" si="460"/>
        <v>0</v>
      </c>
      <c r="J544" s="11">
        <f t="shared" si="460"/>
        <v>0</v>
      </c>
      <c r="K544" s="11">
        <f t="shared" si="460"/>
        <v>0</v>
      </c>
      <c r="L544" s="11">
        <f t="shared" si="460"/>
        <v>0</v>
      </c>
      <c r="M544" s="11">
        <f t="shared" si="460"/>
        <v>120262</v>
      </c>
      <c r="N544" s="11">
        <f t="shared" si="460"/>
        <v>0</v>
      </c>
      <c r="O544" s="11">
        <f t="shared" si="460"/>
        <v>0</v>
      </c>
      <c r="P544" s="11">
        <f t="shared" si="460"/>
        <v>0</v>
      </c>
      <c r="Q544" s="11">
        <f t="shared" si="460"/>
        <v>0</v>
      </c>
      <c r="R544" s="11">
        <f t="shared" si="460"/>
        <v>0</v>
      </c>
      <c r="S544" s="11">
        <f t="shared" si="460"/>
        <v>120262</v>
      </c>
      <c r="T544" s="11">
        <f t="shared" si="460"/>
        <v>0</v>
      </c>
      <c r="U544" s="11">
        <f t="shared" si="460"/>
        <v>0</v>
      </c>
      <c r="V544" s="11">
        <f t="shared" si="460"/>
        <v>0</v>
      </c>
      <c r="W544" s="11">
        <f t="shared" si="460"/>
        <v>0</v>
      </c>
      <c r="X544" s="11">
        <f t="shared" si="460"/>
        <v>0</v>
      </c>
      <c r="Y544" s="11">
        <f t="shared" si="460"/>
        <v>120262</v>
      </c>
      <c r="Z544" s="11">
        <f t="shared" si="460"/>
        <v>0</v>
      </c>
    </row>
    <row r="545" spans="1:26" ht="33" hidden="1" x14ac:dyDescent="0.25">
      <c r="A545" s="25" t="s">
        <v>12</v>
      </c>
      <c r="B545" s="26">
        <f t="shared" si="427"/>
        <v>912</v>
      </c>
      <c r="C545" s="26" t="s">
        <v>21</v>
      </c>
      <c r="D545" s="26" t="s">
        <v>22</v>
      </c>
      <c r="E545" s="26" t="s">
        <v>49</v>
      </c>
      <c r="F545" s="26" t="s">
        <v>13</v>
      </c>
      <c r="G545" s="9">
        <f t="shared" ref="G545" si="461">G546+G547</f>
        <v>120262</v>
      </c>
      <c r="H545" s="9">
        <f t="shared" ref="H545:N545" si="462">H546+H547</f>
        <v>0</v>
      </c>
      <c r="I545" s="9">
        <f t="shared" si="462"/>
        <v>0</v>
      </c>
      <c r="J545" s="9">
        <f t="shared" si="462"/>
        <v>0</v>
      </c>
      <c r="K545" s="9">
        <f t="shared" si="462"/>
        <v>0</v>
      </c>
      <c r="L545" s="9">
        <f t="shared" si="462"/>
        <v>0</v>
      </c>
      <c r="M545" s="9">
        <f t="shared" si="462"/>
        <v>120262</v>
      </c>
      <c r="N545" s="9">
        <f t="shared" si="462"/>
        <v>0</v>
      </c>
      <c r="O545" s="9">
        <f t="shared" ref="O545:T545" si="463">O546+O547</f>
        <v>0</v>
      </c>
      <c r="P545" s="9">
        <f t="shared" si="463"/>
        <v>0</v>
      </c>
      <c r="Q545" s="9">
        <f t="shared" si="463"/>
        <v>0</v>
      </c>
      <c r="R545" s="9">
        <f t="shared" si="463"/>
        <v>0</v>
      </c>
      <c r="S545" s="9">
        <f t="shared" si="463"/>
        <v>120262</v>
      </c>
      <c r="T545" s="9">
        <f t="shared" si="463"/>
        <v>0</v>
      </c>
      <c r="U545" s="9">
        <f t="shared" ref="U545:Z545" si="464">U546+U547</f>
        <v>0</v>
      </c>
      <c r="V545" s="9">
        <f t="shared" si="464"/>
        <v>0</v>
      </c>
      <c r="W545" s="9">
        <f t="shared" si="464"/>
        <v>0</v>
      </c>
      <c r="X545" s="9">
        <f t="shared" si="464"/>
        <v>0</v>
      </c>
      <c r="Y545" s="9">
        <f t="shared" si="464"/>
        <v>120262</v>
      </c>
      <c r="Z545" s="9">
        <f t="shared" si="464"/>
        <v>0</v>
      </c>
    </row>
    <row r="546" spans="1:26" ht="20.100000000000001" hidden="1" customHeight="1" x14ac:dyDescent="0.25">
      <c r="A546" s="28" t="s">
        <v>14</v>
      </c>
      <c r="B546" s="26">
        <f t="shared" si="427"/>
        <v>912</v>
      </c>
      <c r="C546" s="26" t="s">
        <v>21</v>
      </c>
      <c r="D546" s="26" t="s">
        <v>22</v>
      </c>
      <c r="E546" s="26" t="s">
        <v>49</v>
      </c>
      <c r="F546" s="26">
        <v>610</v>
      </c>
      <c r="G546" s="9">
        <f>67078+9645</f>
        <v>76723</v>
      </c>
      <c r="H546" s="9"/>
      <c r="I546" s="86"/>
      <c r="J546" s="86"/>
      <c r="K546" s="86"/>
      <c r="L546" s="86"/>
      <c r="M546" s="9">
        <f>G546+I546+J546+K546+L546</f>
        <v>76723</v>
      </c>
      <c r="N546" s="9">
        <f>H546+L546</f>
        <v>0</v>
      </c>
      <c r="O546" s="87"/>
      <c r="P546" s="87"/>
      <c r="Q546" s="87"/>
      <c r="R546" s="87"/>
      <c r="S546" s="9">
        <f>M546+O546+P546+Q546+R546</f>
        <v>76723</v>
      </c>
      <c r="T546" s="9">
        <f>N546+R546</f>
        <v>0</v>
      </c>
      <c r="U546" s="87"/>
      <c r="V546" s="87"/>
      <c r="W546" s="87"/>
      <c r="X546" s="87"/>
      <c r="Y546" s="9">
        <f>S546+U546+V546+W546+X546</f>
        <v>76723</v>
      </c>
      <c r="Z546" s="9">
        <f>T546+X546</f>
        <v>0</v>
      </c>
    </row>
    <row r="547" spans="1:26" ht="20.100000000000001" hidden="1" customHeight="1" x14ac:dyDescent="0.25">
      <c r="A547" s="28" t="s">
        <v>24</v>
      </c>
      <c r="B547" s="26">
        <f>B546</f>
        <v>912</v>
      </c>
      <c r="C547" s="26" t="s">
        <v>21</v>
      </c>
      <c r="D547" s="26" t="s">
        <v>22</v>
      </c>
      <c r="E547" s="26" t="s">
        <v>49</v>
      </c>
      <c r="F547" s="26">
        <v>620</v>
      </c>
      <c r="G547" s="9">
        <f>38158+5381</f>
        <v>43539</v>
      </c>
      <c r="H547" s="9"/>
      <c r="I547" s="86"/>
      <c r="J547" s="86"/>
      <c r="K547" s="86"/>
      <c r="L547" s="86"/>
      <c r="M547" s="9">
        <f>G547+I547+J547+K547+L547</f>
        <v>43539</v>
      </c>
      <c r="N547" s="9">
        <f>H547+L547</f>
        <v>0</v>
      </c>
      <c r="O547" s="87"/>
      <c r="P547" s="87"/>
      <c r="Q547" s="87"/>
      <c r="R547" s="87"/>
      <c r="S547" s="9">
        <f>M547+O547+P547+Q547+R547</f>
        <v>43539</v>
      </c>
      <c r="T547" s="9">
        <f>N547+R547</f>
        <v>0</v>
      </c>
      <c r="U547" s="87"/>
      <c r="V547" s="87"/>
      <c r="W547" s="87"/>
      <c r="X547" s="87"/>
      <c r="Y547" s="9">
        <f>S547+U547+V547+W547+X547</f>
        <v>43539</v>
      </c>
      <c r="Z547" s="9">
        <f>T547+X547</f>
        <v>0</v>
      </c>
    </row>
    <row r="548" spans="1:26" ht="20.100000000000001" hidden="1" customHeight="1" x14ac:dyDescent="0.25">
      <c r="A548" s="28" t="s">
        <v>15</v>
      </c>
      <c r="B548" s="26">
        <f>B546</f>
        <v>912</v>
      </c>
      <c r="C548" s="26" t="s">
        <v>21</v>
      </c>
      <c r="D548" s="26" t="s">
        <v>22</v>
      </c>
      <c r="E548" s="26" t="s">
        <v>42</v>
      </c>
      <c r="F548" s="26"/>
      <c r="G548" s="9">
        <f t="shared" ref="G548" si="465">G552+G556+G559+G563+G549</f>
        <v>5935</v>
      </c>
      <c r="H548" s="9">
        <f t="shared" ref="H548:N548" si="466">H552+H556+H559+H563+H549</f>
        <v>0</v>
      </c>
      <c r="I548" s="9">
        <f t="shared" si="466"/>
        <v>0</v>
      </c>
      <c r="J548" s="9">
        <f t="shared" si="466"/>
        <v>0</v>
      </c>
      <c r="K548" s="9">
        <f t="shared" si="466"/>
        <v>0</v>
      </c>
      <c r="L548" s="9">
        <f t="shared" si="466"/>
        <v>0</v>
      </c>
      <c r="M548" s="9">
        <f t="shared" si="466"/>
        <v>5935</v>
      </c>
      <c r="N548" s="9">
        <f t="shared" si="466"/>
        <v>0</v>
      </c>
      <c r="O548" s="9">
        <f t="shared" ref="O548:T548" si="467">O552+O556+O559+O563+O549</f>
        <v>0</v>
      </c>
      <c r="P548" s="9">
        <f t="shared" si="467"/>
        <v>0</v>
      </c>
      <c r="Q548" s="9">
        <f t="shared" si="467"/>
        <v>0</v>
      </c>
      <c r="R548" s="9">
        <f t="shared" si="467"/>
        <v>0</v>
      </c>
      <c r="S548" s="9">
        <f t="shared" si="467"/>
        <v>5935</v>
      </c>
      <c r="T548" s="9">
        <f t="shared" si="467"/>
        <v>0</v>
      </c>
      <c r="U548" s="9">
        <f t="shared" ref="U548:Z548" si="468">U552+U556+U559+U563+U549</f>
        <v>-1720</v>
      </c>
      <c r="V548" s="9">
        <f t="shared" si="468"/>
        <v>0</v>
      </c>
      <c r="W548" s="9">
        <f t="shared" si="468"/>
        <v>0</v>
      </c>
      <c r="X548" s="9">
        <f t="shared" si="468"/>
        <v>0</v>
      </c>
      <c r="Y548" s="9">
        <f t="shared" si="468"/>
        <v>4215</v>
      </c>
      <c r="Z548" s="9">
        <f t="shared" si="468"/>
        <v>0</v>
      </c>
    </row>
    <row r="549" spans="1:26" ht="20.100000000000001" hidden="1" customHeight="1" x14ac:dyDescent="0.25">
      <c r="A549" s="28" t="s">
        <v>423</v>
      </c>
      <c r="B549" s="26">
        <f>B547</f>
        <v>912</v>
      </c>
      <c r="C549" s="26" t="s">
        <v>21</v>
      </c>
      <c r="D549" s="26" t="s">
        <v>22</v>
      </c>
      <c r="E549" s="26" t="s">
        <v>422</v>
      </c>
      <c r="F549" s="26"/>
      <c r="G549" s="9">
        <f t="shared" ref="G549:V550" si="469">G550</f>
        <v>2</v>
      </c>
      <c r="H549" s="9">
        <f t="shared" si="469"/>
        <v>0</v>
      </c>
      <c r="I549" s="9">
        <f t="shared" si="469"/>
        <v>0</v>
      </c>
      <c r="J549" s="9">
        <f t="shared" si="469"/>
        <v>0</v>
      </c>
      <c r="K549" s="9">
        <f t="shared" si="469"/>
        <v>0</v>
      </c>
      <c r="L549" s="9">
        <f t="shared" si="469"/>
        <v>0</v>
      </c>
      <c r="M549" s="9">
        <f t="shared" si="469"/>
        <v>2</v>
      </c>
      <c r="N549" s="9">
        <f t="shared" si="469"/>
        <v>0</v>
      </c>
      <c r="O549" s="9">
        <f t="shared" si="469"/>
        <v>0</v>
      </c>
      <c r="P549" s="9">
        <f t="shared" si="469"/>
        <v>0</v>
      </c>
      <c r="Q549" s="9">
        <f t="shared" si="469"/>
        <v>0</v>
      </c>
      <c r="R549" s="9">
        <f t="shared" si="469"/>
        <v>0</v>
      </c>
      <c r="S549" s="9">
        <f t="shared" si="469"/>
        <v>2</v>
      </c>
      <c r="T549" s="9">
        <f t="shared" si="469"/>
        <v>0</v>
      </c>
      <c r="U549" s="9">
        <f t="shared" si="469"/>
        <v>0</v>
      </c>
      <c r="V549" s="9">
        <f t="shared" si="469"/>
        <v>0</v>
      </c>
      <c r="W549" s="9">
        <f t="shared" ref="U549:Z550" si="470">W550</f>
        <v>0</v>
      </c>
      <c r="X549" s="9">
        <f t="shared" si="470"/>
        <v>0</v>
      </c>
      <c r="Y549" s="9">
        <f t="shared" si="470"/>
        <v>2</v>
      </c>
      <c r="Z549" s="9">
        <f t="shared" si="470"/>
        <v>0</v>
      </c>
    </row>
    <row r="550" spans="1:26" ht="33" hidden="1" x14ac:dyDescent="0.25">
      <c r="A550" s="25" t="s">
        <v>12</v>
      </c>
      <c r="B550" s="26">
        <f>B548</f>
        <v>912</v>
      </c>
      <c r="C550" s="26" t="s">
        <v>21</v>
      </c>
      <c r="D550" s="26" t="s">
        <v>22</v>
      </c>
      <c r="E550" s="26" t="s">
        <v>422</v>
      </c>
      <c r="F550" s="26" t="s">
        <v>13</v>
      </c>
      <c r="G550" s="17">
        <f t="shared" si="469"/>
        <v>2</v>
      </c>
      <c r="H550" s="17">
        <f t="shared" si="469"/>
        <v>0</v>
      </c>
      <c r="I550" s="17">
        <f t="shared" si="469"/>
        <v>0</v>
      </c>
      <c r="J550" s="17">
        <f t="shared" si="469"/>
        <v>0</v>
      </c>
      <c r="K550" s="17">
        <f t="shared" si="469"/>
        <v>0</v>
      </c>
      <c r="L550" s="17">
        <f t="shared" si="469"/>
        <v>0</v>
      </c>
      <c r="M550" s="17">
        <f t="shared" si="469"/>
        <v>2</v>
      </c>
      <c r="N550" s="17">
        <f t="shared" si="469"/>
        <v>0</v>
      </c>
      <c r="O550" s="17">
        <f t="shared" si="469"/>
        <v>0</v>
      </c>
      <c r="P550" s="17">
        <f t="shared" si="469"/>
        <v>0</v>
      </c>
      <c r="Q550" s="17">
        <f t="shared" si="469"/>
        <v>0</v>
      </c>
      <c r="R550" s="17">
        <f t="shared" si="469"/>
        <v>0</v>
      </c>
      <c r="S550" s="17">
        <f t="shared" si="469"/>
        <v>2</v>
      </c>
      <c r="T550" s="17">
        <f t="shared" si="469"/>
        <v>0</v>
      </c>
      <c r="U550" s="17">
        <f t="shared" si="470"/>
        <v>0</v>
      </c>
      <c r="V550" s="17">
        <f t="shared" si="470"/>
        <v>0</v>
      </c>
      <c r="W550" s="17">
        <f t="shared" si="470"/>
        <v>0</v>
      </c>
      <c r="X550" s="17">
        <f t="shared" si="470"/>
        <v>0</v>
      </c>
      <c r="Y550" s="17">
        <f t="shared" si="470"/>
        <v>2</v>
      </c>
      <c r="Z550" s="17">
        <f t="shared" si="470"/>
        <v>0</v>
      </c>
    </row>
    <row r="551" spans="1:26" ht="20.100000000000001" hidden="1" customHeight="1" x14ac:dyDescent="0.25">
      <c r="A551" s="28" t="s">
        <v>24</v>
      </c>
      <c r="B551" s="26">
        <v>912</v>
      </c>
      <c r="C551" s="26" t="s">
        <v>21</v>
      </c>
      <c r="D551" s="26" t="s">
        <v>22</v>
      </c>
      <c r="E551" s="26" t="s">
        <v>422</v>
      </c>
      <c r="F551" s="26" t="s">
        <v>36</v>
      </c>
      <c r="G551" s="9">
        <v>2</v>
      </c>
      <c r="H551" s="9"/>
      <c r="I551" s="86"/>
      <c r="J551" s="86"/>
      <c r="K551" s="86"/>
      <c r="L551" s="86"/>
      <c r="M551" s="9">
        <f>G551+I551+J551+K551+L551</f>
        <v>2</v>
      </c>
      <c r="N551" s="9">
        <f>H551+L551</f>
        <v>0</v>
      </c>
      <c r="O551" s="87"/>
      <c r="P551" s="87"/>
      <c r="Q551" s="87"/>
      <c r="R551" s="87"/>
      <c r="S551" s="9">
        <f>M551+O551+P551+Q551+R551</f>
        <v>2</v>
      </c>
      <c r="T551" s="9">
        <f>N551+R551</f>
        <v>0</v>
      </c>
      <c r="U551" s="87"/>
      <c r="V551" s="87"/>
      <c r="W551" s="87"/>
      <c r="X551" s="87"/>
      <c r="Y551" s="9">
        <f>S551+U551+V551+W551+X551</f>
        <v>2</v>
      </c>
      <c r="Z551" s="9">
        <f>T551+X551</f>
        <v>0</v>
      </c>
    </row>
    <row r="552" spans="1:26" ht="20.100000000000001" hidden="1" customHeight="1" x14ac:dyDescent="0.25">
      <c r="A552" s="28" t="s">
        <v>23</v>
      </c>
      <c r="B552" s="26">
        <f>B548</f>
        <v>912</v>
      </c>
      <c r="C552" s="26" t="s">
        <v>21</v>
      </c>
      <c r="D552" s="26" t="s">
        <v>22</v>
      </c>
      <c r="E552" s="26" t="s">
        <v>50</v>
      </c>
      <c r="F552" s="26"/>
      <c r="G552" s="9">
        <f t="shared" ref="G552:Z552" si="471">G553</f>
        <v>34</v>
      </c>
      <c r="H552" s="9">
        <f t="shared" si="471"/>
        <v>0</v>
      </c>
      <c r="I552" s="9">
        <f t="shared" si="471"/>
        <v>0</v>
      </c>
      <c r="J552" s="9">
        <f t="shared" si="471"/>
        <v>0</v>
      </c>
      <c r="K552" s="9">
        <f t="shared" si="471"/>
        <v>0</v>
      </c>
      <c r="L552" s="9">
        <f t="shared" si="471"/>
        <v>0</v>
      </c>
      <c r="M552" s="9">
        <f t="shared" si="471"/>
        <v>34</v>
      </c>
      <c r="N552" s="9">
        <f t="shared" si="471"/>
        <v>0</v>
      </c>
      <c r="O552" s="9">
        <f t="shared" si="471"/>
        <v>0</v>
      </c>
      <c r="P552" s="9">
        <f t="shared" si="471"/>
        <v>0</v>
      </c>
      <c r="Q552" s="9">
        <f t="shared" si="471"/>
        <v>0</v>
      </c>
      <c r="R552" s="9">
        <f t="shared" si="471"/>
        <v>0</v>
      </c>
      <c r="S552" s="9">
        <f t="shared" si="471"/>
        <v>34</v>
      </c>
      <c r="T552" s="9">
        <f t="shared" si="471"/>
        <v>0</v>
      </c>
      <c r="U552" s="9">
        <f t="shared" si="471"/>
        <v>0</v>
      </c>
      <c r="V552" s="9">
        <f t="shared" si="471"/>
        <v>0</v>
      </c>
      <c r="W552" s="9">
        <f t="shared" si="471"/>
        <v>0</v>
      </c>
      <c r="X552" s="9">
        <f t="shared" si="471"/>
        <v>0</v>
      </c>
      <c r="Y552" s="9">
        <f t="shared" si="471"/>
        <v>34</v>
      </c>
      <c r="Z552" s="9">
        <f t="shared" si="471"/>
        <v>0</v>
      </c>
    </row>
    <row r="553" spans="1:26" ht="33" hidden="1" x14ac:dyDescent="0.25">
      <c r="A553" s="25" t="s">
        <v>12</v>
      </c>
      <c r="B553" s="26">
        <f t="shared" si="427"/>
        <v>912</v>
      </c>
      <c r="C553" s="26" t="s">
        <v>21</v>
      </c>
      <c r="D553" s="26" t="s">
        <v>22</v>
      </c>
      <c r="E553" s="26" t="s">
        <v>50</v>
      </c>
      <c r="F553" s="26" t="s">
        <v>13</v>
      </c>
      <c r="G553" s="9">
        <f t="shared" ref="G553" si="472">G554+G555</f>
        <v>34</v>
      </c>
      <c r="H553" s="9">
        <f t="shared" ref="H553:N553" si="473">H554+H555</f>
        <v>0</v>
      </c>
      <c r="I553" s="9">
        <f t="shared" si="473"/>
        <v>0</v>
      </c>
      <c r="J553" s="9">
        <f t="shared" si="473"/>
        <v>0</v>
      </c>
      <c r="K553" s="9">
        <f t="shared" si="473"/>
        <v>0</v>
      </c>
      <c r="L553" s="9">
        <f t="shared" si="473"/>
        <v>0</v>
      </c>
      <c r="M553" s="9">
        <f t="shared" si="473"/>
        <v>34</v>
      </c>
      <c r="N553" s="9">
        <f t="shared" si="473"/>
        <v>0</v>
      </c>
      <c r="O553" s="9">
        <f t="shared" ref="O553:T553" si="474">O554+O555</f>
        <v>0</v>
      </c>
      <c r="P553" s="9">
        <f t="shared" si="474"/>
        <v>0</v>
      </c>
      <c r="Q553" s="9">
        <f t="shared" si="474"/>
        <v>0</v>
      </c>
      <c r="R553" s="9">
        <f t="shared" si="474"/>
        <v>0</v>
      </c>
      <c r="S553" s="9">
        <f t="shared" si="474"/>
        <v>34</v>
      </c>
      <c r="T553" s="9">
        <f t="shared" si="474"/>
        <v>0</v>
      </c>
      <c r="U553" s="9">
        <f t="shared" ref="U553:Z553" si="475">U554+U555</f>
        <v>0</v>
      </c>
      <c r="V553" s="9">
        <f t="shared" si="475"/>
        <v>0</v>
      </c>
      <c r="W553" s="9">
        <f t="shared" si="475"/>
        <v>0</v>
      </c>
      <c r="X553" s="9">
        <f t="shared" si="475"/>
        <v>0</v>
      </c>
      <c r="Y553" s="9">
        <f t="shared" si="475"/>
        <v>34</v>
      </c>
      <c r="Z553" s="9">
        <f t="shared" si="475"/>
        <v>0</v>
      </c>
    </row>
    <row r="554" spans="1:26" ht="20.100000000000001" hidden="1" customHeight="1" x14ac:dyDescent="0.25">
      <c r="A554" s="28" t="s">
        <v>14</v>
      </c>
      <c r="B554" s="26">
        <f t="shared" si="427"/>
        <v>912</v>
      </c>
      <c r="C554" s="26" t="s">
        <v>21</v>
      </c>
      <c r="D554" s="26" t="s">
        <v>22</v>
      </c>
      <c r="E554" s="26" t="s">
        <v>50</v>
      </c>
      <c r="F554" s="26">
        <v>610</v>
      </c>
      <c r="G554" s="9">
        <v>15</v>
      </c>
      <c r="H554" s="9"/>
      <c r="I554" s="86"/>
      <c r="J554" s="86"/>
      <c r="K554" s="86"/>
      <c r="L554" s="86"/>
      <c r="M554" s="9">
        <f t="shared" ref="M554:M555" si="476">G554+I554+J554+K554+L554</f>
        <v>15</v>
      </c>
      <c r="N554" s="9">
        <f t="shared" ref="N554:N555" si="477">H554+L554</f>
        <v>0</v>
      </c>
      <c r="O554" s="87"/>
      <c r="P554" s="87"/>
      <c r="Q554" s="87"/>
      <c r="R554" s="87"/>
      <c r="S554" s="9">
        <f t="shared" ref="S554:S555" si="478">M554+O554+P554+Q554+R554</f>
        <v>15</v>
      </c>
      <c r="T554" s="9">
        <f t="shared" ref="T554:T555" si="479">N554+R554</f>
        <v>0</v>
      </c>
      <c r="U554" s="87"/>
      <c r="V554" s="87"/>
      <c r="W554" s="87"/>
      <c r="X554" s="87"/>
      <c r="Y554" s="9">
        <f t="shared" ref="Y554:Y555" si="480">S554+U554+V554+W554+X554</f>
        <v>15</v>
      </c>
      <c r="Z554" s="9">
        <f t="shared" ref="Z554:Z555" si="481">T554+X554</f>
        <v>0</v>
      </c>
    </row>
    <row r="555" spans="1:26" ht="20.100000000000001" hidden="1" customHeight="1" x14ac:dyDescent="0.25">
      <c r="A555" s="28" t="s">
        <v>24</v>
      </c>
      <c r="B555" s="26">
        <f>B554</f>
        <v>912</v>
      </c>
      <c r="C555" s="26" t="s">
        <v>21</v>
      </c>
      <c r="D555" s="26" t="s">
        <v>22</v>
      </c>
      <c r="E555" s="26" t="s">
        <v>50</v>
      </c>
      <c r="F555" s="26">
        <v>620</v>
      </c>
      <c r="G555" s="9">
        <v>19</v>
      </c>
      <c r="H555" s="9"/>
      <c r="I555" s="86"/>
      <c r="J555" s="86"/>
      <c r="K555" s="86"/>
      <c r="L555" s="86"/>
      <c r="M555" s="9">
        <f t="shared" si="476"/>
        <v>19</v>
      </c>
      <c r="N555" s="9">
        <f t="shared" si="477"/>
        <v>0</v>
      </c>
      <c r="O555" s="87"/>
      <c r="P555" s="87"/>
      <c r="Q555" s="87"/>
      <c r="R555" s="87"/>
      <c r="S555" s="9">
        <f t="shared" si="478"/>
        <v>19</v>
      </c>
      <c r="T555" s="9">
        <f t="shared" si="479"/>
        <v>0</v>
      </c>
      <c r="U555" s="87"/>
      <c r="V555" s="87"/>
      <c r="W555" s="87"/>
      <c r="X555" s="87"/>
      <c r="Y555" s="9">
        <f t="shared" si="480"/>
        <v>19</v>
      </c>
      <c r="Z555" s="9">
        <f t="shared" si="481"/>
        <v>0</v>
      </c>
    </row>
    <row r="556" spans="1:26" ht="20.100000000000001" hidden="1" customHeight="1" x14ac:dyDescent="0.25">
      <c r="A556" s="28" t="s">
        <v>25</v>
      </c>
      <c r="B556" s="26">
        <f>B554</f>
        <v>912</v>
      </c>
      <c r="C556" s="26" t="s">
        <v>21</v>
      </c>
      <c r="D556" s="26" t="s">
        <v>22</v>
      </c>
      <c r="E556" s="26" t="s">
        <v>51</v>
      </c>
      <c r="F556" s="26"/>
      <c r="G556" s="9">
        <f t="shared" ref="G556:V557" si="482">G557</f>
        <v>1806</v>
      </c>
      <c r="H556" s="9">
        <f t="shared" si="482"/>
        <v>0</v>
      </c>
      <c r="I556" s="9">
        <f t="shared" si="482"/>
        <v>0</v>
      </c>
      <c r="J556" s="9">
        <f t="shared" si="482"/>
        <v>0</v>
      </c>
      <c r="K556" s="9">
        <f t="shared" si="482"/>
        <v>0</v>
      </c>
      <c r="L556" s="9">
        <f t="shared" si="482"/>
        <v>0</v>
      </c>
      <c r="M556" s="9">
        <f t="shared" si="482"/>
        <v>1806</v>
      </c>
      <c r="N556" s="9">
        <f t="shared" si="482"/>
        <v>0</v>
      </c>
      <c r="O556" s="9">
        <f t="shared" si="482"/>
        <v>0</v>
      </c>
      <c r="P556" s="9">
        <f t="shared" si="482"/>
        <v>0</v>
      </c>
      <c r="Q556" s="9">
        <f t="shared" si="482"/>
        <v>0</v>
      </c>
      <c r="R556" s="9">
        <f t="shared" si="482"/>
        <v>0</v>
      </c>
      <c r="S556" s="9">
        <f t="shared" si="482"/>
        <v>1806</v>
      </c>
      <c r="T556" s="9">
        <f t="shared" si="482"/>
        <v>0</v>
      </c>
      <c r="U556" s="9">
        <f t="shared" si="482"/>
        <v>-813</v>
      </c>
      <c r="V556" s="9">
        <f t="shared" si="482"/>
        <v>0</v>
      </c>
      <c r="W556" s="9">
        <f t="shared" ref="U556:Z557" si="483">W557</f>
        <v>0</v>
      </c>
      <c r="X556" s="9">
        <f t="shared" si="483"/>
        <v>0</v>
      </c>
      <c r="Y556" s="9">
        <f t="shared" si="483"/>
        <v>993</v>
      </c>
      <c r="Z556" s="9">
        <f t="shared" si="483"/>
        <v>0</v>
      </c>
    </row>
    <row r="557" spans="1:26" ht="33" hidden="1" x14ac:dyDescent="0.25">
      <c r="A557" s="25" t="s">
        <v>12</v>
      </c>
      <c r="B557" s="26">
        <f t="shared" si="427"/>
        <v>912</v>
      </c>
      <c r="C557" s="26" t="s">
        <v>21</v>
      </c>
      <c r="D557" s="26" t="s">
        <v>22</v>
      </c>
      <c r="E557" s="26" t="s">
        <v>51</v>
      </c>
      <c r="F557" s="26" t="s">
        <v>13</v>
      </c>
      <c r="G557" s="9">
        <f t="shared" si="482"/>
        <v>1806</v>
      </c>
      <c r="H557" s="9">
        <f t="shared" si="482"/>
        <v>0</v>
      </c>
      <c r="I557" s="9">
        <f t="shared" si="482"/>
        <v>0</v>
      </c>
      <c r="J557" s="9">
        <f t="shared" si="482"/>
        <v>0</v>
      </c>
      <c r="K557" s="9">
        <f t="shared" si="482"/>
        <v>0</v>
      </c>
      <c r="L557" s="9">
        <f t="shared" si="482"/>
        <v>0</v>
      </c>
      <c r="M557" s="9">
        <f t="shared" si="482"/>
        <v>1806</v>
      </c>
      <c r="N557" s="9">
        <f t="shared" si="482"/>
        <v>0</v>
      </c>
      <c r="O557" s="9">
        <f t="shared" si="482"/>
        <v>0</v>
      </c>
      <c r="P557" s="9">
        <f t="shared" si="482"/>
        <v>0</v>
      </c>
      <c r="Q557" s="9">
        <f t="shared" si="482"/>
        <v>0</v>
      </c>
      <c r="R557" s="9">
        <f t="shared" si="482"/>
        <v>0</v>
      </c>
      <c r="S557" s="9">
        <f t="shared" si="482"/>
        <v>1806</v>
      </c>
      <c r="T557" s="9">
        <f t="shared" si="482"/>
        <v>0</v>
      </c>
      <c r="U557" s="9">
        <f t="shared" si="483"/>
        <v>-813</v>
      </c>
      <c r="V557" s="9">
        <f t="shared" si="483"/>
        <v>0</v>
      </c>
      <c r="W557" s="9">
        <f t="shared" si="483"/>
        <v>0</v>
      </c>
      <c r="X557" s="9">
        <f t="shared" si="483"/>
        <v>0</v>
      </c>
      <c r="Y557" s="9">
        <f t="shared" si="483"/>
        <v>993</v>
      </c>
      <c r="Z557" s="9">
        <f t="shared" si="483"/>
        <v>0</v>
      </c>
    </row>
    <row r="558" spans="1:26" ht="20.100000000000001" hidden="1" customHeight="1" x14ac:dyDescent="0.25">
      <c r="A558" s="28" t="s">
        <v>14</v>
      </c>
      <c r="B558" s="26">
        <f t="shared" si="427"/>
        <v>912</v>
      </c>
      <c r="C558" s="26" t="s">
        <v>21</v>
      </c>
      <c r="D558" s="26" t="s">
        <v>22</v>
      </c>
      <c r="E558" s="26" t="s">
        <v>51</v>
      </c>
      <c r="F558" s="26">
        <v>610</v>
      </c>
      <c r="G558" s="9">
        <v>1806</v>
      </c>
      <c r="H558" s="9"/>
      <c r="I558" s="86"/>
      <c r="J558" s="86"/>
      <c r="K558" s="86"/>
      <c r="L558" s="86"/>
      <c r="M558" s="9">
        <f>G558+I558+J558+K558+L558</f>
        <v>1806</v>
      </c>
      <c r="N558" s="9">
        <f>H558+L558</f>
        <v>0</v>
      </c>
      <c r="O558" s="87"/>
      <c r="P558" s="87"/>
      <c r="Q558" s="87"/>
      <c r="R558" s="87"/>
      <c r="S558" s="9">
        <f>M558+O558+P558+Q558+R558</f>
        <v>1806</v>
      </c>
      <c r="T558" s="9">
        <f>N558+R558</f>
        <v>0</v>
      </c>
      <c r="U558" s="9">
        <v>-813</v>
      </c>
      <c r="V558" s="87"/>
      <c r="W558" s="87"/>
      <c r="X558" s="87"/>
      <c r="Y558" s="9">
        <f>S558+U558+V558+W558+X558</f>
        <v>993</v>
      </c>
      <c r="Z558" s="9">
        <f>T558+X558</f>
        <v>0</v>
      </c>
    </row>
    <row r="559" spans="1:26" ht="20.100000000000001" hidden="1" customHeight="1" x14ac:dyDescent="0.25">
      <c r="A559" s="28" t="s">
        <v>26</v>
      </c>
      <c r="B559" s="26">
        <f t="shared" si="427"/>
        <v>912</v>
      </c>
      <c r="C559" s="26" t="s">
        <v>21</v>
      </c>
      <c r="D559" s="26" t="s">
        <v>22</v>
      </c>
      <c r="E559" s="26" t="s">
        <v>52</v>
      </c>
      <c r="F559" s="26"/>
      <c r="G559" s="9">
        <f t="shared" ref="G559:Z559" si="484">G560</f>
        <v>1986</v>
      </c>
      <c r="H559" s="9">
        <f t="shared" si="484"/>
        <v>0</v>
      </c>
      <c r="I559" s="9">
        <f t="shared" si="484"/>
        <v>0</v>
      </c>
      <c r="J559" s="9">
        <f t="shared" si="484"/>
        <v>0</v>
      </c>
      <c r="K559" s="9">
        <f t="shared" si="484"/>
        <v>0</v>
      </c>
      <c r="L559" s="9">
        <f t="shared" si="484"/>
        <v>0</v>
      </c>
      <c r="M559" s="9">
        <f t="shared" si="484"/>
        <v>1986</v>
      </c>
      <c r="N559" s="9">
        <f t="shared" si="484"/>
        <v>0</v>
      </c>
      <c r="O559" s="9">
        <f t="shared" si="484"/>
        <v>0</v>
      </c>
      <c r="P559" s="9">
        <f t="shared" si="484"/>
        <v>0</v>
      </c>
      <c r="Q559" s="9">
        <f t="shared" si="484"/>
        <v>0</v>
      </c>
      <c r="R559" s="9">
        <f t="shared" si="484"/>
        <v>0</v>
      </c>
      <c r="S559" s="9">
        <f t="shared" si="484"/>
        <v>1986</v>
      </c>
      <c r="T559" s="9">
        <f t="shared" si="484"/>
        <v>0</v>
      </c>
      <c r="U559" s="9">
        <f t="shared" si="484"/>
        <v>0</v>
      </c>
      <c r="V559" s="9">
        <f t="shared" si="484"/>
        <v>0</v>
      </c>
      <c r="W559" s="9">
        <f t="shared" si="484"/>
        <v>0</v>
      </c>
      <c r="X559" s="9">
        <f t="shared" si="484"/>
        <v>0</v>
      </c>
      <c r="Y559" s="9">
        <f t="shared" si="484"/>
        <v>1986</v>
      </c>
      <c r="Z559" s="9">
        <f t="shared" si="484"/>
        <v>0</v>
      </c>
    </row>
    <row r="560" spans="1:26" ht="33" hidden="1" x14ac:dyDescent="0.25">
      <c r="A560" s="25" t="s">
        <v>12</v>
      </c>
      <c r="B560" s="26">
        <f t="shared" si="427"/>
        <v>912</v>
      </c>
      <c r="C560" s="26" t="s">
        <v>21</v>
      </c>
      <c r="D560" s="26" t="s">
        <v>22</v>
      </c>
      <c r="E560" s="26" t="s">
        <v>52</v>
      </c>
      <c r="F560" s="26" t="s">
        <v>13</v>
      </c>
      <c r="G560" s="9">
        <f>G561+G562</f>
        <v>1986</v>
      </c>
      <c r="H560" s="9">
        <f t="shared" ref="H560:N560" si="485">H561+H562</f>
        <v>0</v>
      </c>
      <c r="I560" s="9">
        <f t="shared" si="485"/>
        <v>0</v>
      </c>
      <c r="J560" s="9">
        <f t="shared" si="485"/>
        <v>0</v>
      </c>
      <c r="K560" s="9">
        <f t="shared" si="485"/>
        <v>0</v>
      </c>
      <c r="L560" s="9">
        <f t="shared" si="485"/>
        <v>0</v>
      </c>
      <c r="M560" s="9">
        <f t="shared" si="485"/>
        <v>1986</v>
      </c>
      <c r="N560" s="9">
        <f t="shared" si="485"/>
        <v>0</v>
      </c>
      <c r="O560" s="9">
        <f t="shared" ref="O560:T560" si="486">O561+O562</f>
        <v>0</v>
      </c>
      <c r="P560" s="9">
        <f t="shared" si="486"/>
        <v>0</v>
      </c>
      <c r="Q560" s="9">
        <f t="shared" si="486"/>
        <v>0</v>
      </c>
      <c r="R560" s="9">
        <f t="shared" si="486"/>
        <v>0</v>
      </c>
      <c r="S560" s="9">
        <f t="shared" si="486"/>
        <v>1986</v>
      </c>
      <c r="T560" s="9">
        <f t="shared" si="486"/>
        <v>0</v>
      </c>
      <c r="U560" s="9">
        <f t="shared" ref="U560:Z560" si="487">U561+U562</f>
        <v>0</v>
      </c>
      <c r="V560" s="9">
        <f t="shared" si="487"/>
        <v>0</v>
      </c>
      <c r="W560" s="9">
        <f t="shared" si="487"/>
        <v>0</v>
      </c>
      <c r="X560" s="9">
        <f t="shared" si="487"/>
        <v>0</v>
      </c>
      <c r="Y560" s="9">
        <f t="shared" si="487"/>
        <v>1986</v>
      </c>
      <c r="Z560" s="9">
        <f t="shared" si="487"/>
        <v>0</v>
      </c>
    </row>
    <row r="561" spans="1:26" ht="20.100000000000001" hidden="1" customHeight="1" x14ac:dyDescent="0.25">
      <c r="A561" s="28" t="s">
        <v>14</v>
      </c>
      <c r="B561" s="26">
        <f t="shared" si="427"/>
        <v>912</v>
      </c>
      <c r="C561" s="26" t="s">
        <v>21</v>
      </c>
      <c r="D561" s="26" t="s">
        <v>22</v>
      </c>
      <c r="E561" s="26" t="s">
        <v>52</v>
      </c>
      <c r="F561" s="26">
        <v>610</v>
      </c>
      <c r="G561" s="9">
        <f>1986-100</f>
        <v>1886</v>
      </c>
      <c r="H561" s="9"/>
      <c r="I561" s="86"/>
      <c r="J561" s="86"/>
      <c r="K561" s="86"/>
      <c r="L561" s="86"/>
      <c r="M561" s="9">
        <f t="shared" ref="M561:M562" si="488">G561+I561+J561+K561+L561</f>
        <v>1886</v>
      </c>
      <c r="N561" s="9">
        <f t="shared" ref="N561:N562" si="489">H561+L561</f>
        <v>0</v>
      </c>
      <c r="O561" s="87"/>
      <c r="P561" s="87"/>
      <c r="Q561" s="87"/>
      <c r="R561" s="87"/>
      <c r="S561" s="9">
        <f t="shared" ref="S561:S562" si="490">M561+O561+P561+Q561+R561</f>
        <v>1886</v>
      </c>
      <c r="T561" s="9">
        <f t="shared" ref="T561:T562" si="491">N561+R561</f>
        <v>0</v>
      </c>
      <c r="U561" s="87"/>
      <c r="V561" s="87"/>
      <c r="W561" s="87"/>
      <c r="X561" s="87"/>
      <c r="Y561" s="9">
        <f t="shared" ref="Y561:Y562" si="492">S561+U561+V561+W561+X561</f>
        <v>1886</v>
      </c>
      <c r="Z561" s="9">
        <f t="shared" ref="Z561:Z562" si="493">T561+X561</f>
        <v>0</v>
      </c>
    </row>
    <row r="562" spans="1:26" ht="20.100000000000001" hidden="1" customHeight="1" x14ac:dyDescent="0.25">
      <c r="A562" s="28" t="s">
        <v>24</v>
      </c>
      <c r="B562" s="26">
        <f t="shared" si="427"/>
        <v>912</v>
      </c>
      <c r="C562" s="26" t="s">
        <v>21</v>
      </c>
      <c r="D562" s="26" t="s">
        <v>22</v>
      </c>
      <c r="E562" s="26" t="s">
        <v>52</v>
      </c>
      <c r="F562" s="26" t="s">
        <v>36</v>
      </c>
      <c r="G562" s="9">
        <v>100</v>
      </c>
      <c r="H562" s="9"/>
      <c r="I562" s="86"/>
      <c r="J562" s="86"/>
      <c r="K562" s="86"/>
      <c r="L562" s="86"/>
      <c r="M562" s="9">
        <f t="shared" si="488"/>
        <v>100</v>
      </c>
      <c r="N562" s="9">
        <f t="shared" si="489"/>
        <v>0</v>
      </c>
      <c r="O562" s="87"/>
      <c r="P562" s="87"/>
      <c r="Q562" s="87"/>
      <c r="R562" s="87"/>
      <c r="S562" s="9">
        <f t="shared" si="490"/>
        <v>100</v>
      </c>
      <c r="T562" s="9">
        <f t="shared" si="491"/>
        <v>0</v>
      </c>
      <c r="U562" s="87"/>
      <c r="V562" s="87"/>
      <c r="W562" s="87"/>
      <c r="X562" s="87"/>
      <c r="Y562" s="9">
        <f t="shared" si="492"/>
        <v>100</v>
      </c>
      <c r="Z562" s="9">
        <f t="shared" si="493"/>
        <v>0</v>
      </c>
    </row>
    <row r="563" spans="1:26" ht="33" hidden="1" x14ac:dyDescent="0.25">
      <c r="A563" s="25" t="s">
        <v>27</v>
      </c>
      <c r="B563" s="26">
        <f>B561</f>
        <v>912</v>
      </c>
      <c r="C563" s="26" t="s">
        <v>21</v>
      </c>
      <c r="D563" s="26" t="s">
        <v>22</v>
      </c>
      <c r="E563" s="26" t="s">
        <v>53</v>
      </c>
      <c r="F563" s="26"/>
      <c r="G563" s="11">
        <f t="shared" ref="G563:Z563" si="494">G564</f>
        <v>2107</v>
      </c>
      <c r="H563" s="11">
        <f t="shared" si="494"/>
        <v>0</v>
      </c>
      <c r="I563" s="11">
        <f t="shared" si="494"/>
        <v>0</v>
      </c>
      <c r="J563" s="11">
        <f t="shared" si="494"/>
        <v>0</v>
      </c>
      <c r="K563" s="11">
        <f t="shared" si="494"/>
        <v>0</v>
      </c>
      <c r="L563" s="11">
        <f t="shared" si="494"/>
        <v>0</v>
      </c>
      <c r="M563" s="11">
        <f t="shared" si="494"/>
        <v>2107</v>
      </c>
      <c r="N563" s="11">
        <f t="shared" si="494"/>
        <v>0</v>
      </c>
      <c r="O563" s="11">
        <f t="shared" si="494"/>
        <v>0</v>
      </c>
      <c r="P563" s="11">
        <f t="shared" si="494"/>
        <v>0</v>
      </c>
      <c r="Q563" s="11">
        <f t="shared" si="494"/>
        <v>0</v>
      </c>
      <c r="R563" s="11">
        <f t="shared" si="494"/>
        <v>0</v>
      </c>
      <c r="S563" s="11">
        <f t="shared" si="494"/>
        <v>2107</v>
      </c>
      <c r="T563" s="11">
        <f t="shared" si="494"/>
        <v>0</v>
      </c>
      <c r="U563" s="11">
        <f t="shared" si="494"/>
        <v>-907</v>
      </c>
      <c r="V563" s="11">
        <f t="shared" si="494"/>
        <v>0</v>
      </c>
      <c r="W563" s="11">
        <f t="shared" si="494"/>
        <v>0</v>
      </c>
      <c r="X563" s="11">
        <f t="shared" si="494"/>
        <v>0</v>
      </c>
      <c r="Y563" s="11">
        <f t="shared" si="494"/>
        <v>1200</v>
      </c>
      <c r="Z563" s="11">
        <f t="shared" si="494"/>
        <v>0</v>
      </c>
    </row>
    <row r="564" spans="1:26" ht="33" hidden="1" x14ac:dyDescent="0.25">
      <c r="A564" s="25" t="s">
        <v>12</v>
      </c>
      <c r="B564" s="26">
        <f t="shared" si="427"/>
        <v>912</v>
      </c>
      <c r="C564" s="26" t="s">
        <v>21</v>
      </c>
      <c r="D564" s="26" t="s">
        <v>22</v>
      </c>
      <c r="E564" s="26" t="s">
        <v>53</v>
      </c>
      <c r="F564" s="26" t="s">
        <v>13</v>
      </c>
      <c r="G564" s="9">
        <f t="shared" ref="G564" si="495">G565+G566</f>
        <v>2107</v>
      </c>
      <c r="H564" s="9">
        <f t="shared" ref="H564:N564" si="496">H565+H566</f>
        <v>0</v>
      </c>
      <c r="I564" s="9">
        <f t="shared" si="496"/>
        <v>0</v>
      </c>
      <c r="J564" s="9">
        <f t="shared" si="496"/>
        <v>0</v>
      </c>
      <c r="K564" s="9">
        <f t="shared" si="496"/>
        <v>0</v>
      </c>
      <c r="L564" s="9">
        <f t="shared" si="496"/>
        <v>0</v>
      </c>
      <c r="M564" s="9">
        <f t="shared" si="496"/>
        <v>2107</v>
      </c>
      <c r="N564" s="9">
        <f t="shared" si="496"/>
        <v>0</v>
      </c>
      <c r="O564" s="9">
        <f t="shared" ref="O564:T564" si="497">O565+O566</f>
        <v>0</v>
      </c>
      <c r="P564" s="9">
        <f t="shared" si="497"/>
        <v>0</v>
      </c>
      <c r="Q564" s="9">
        <f t="shared" si="497"/>
        <v>0</v>
      </c>
      <c r="R564" s="9">
        <f t="shared" si="497"/>
        <v>0</v>
      </c>
      <c r="S564" s="9">
        <f t="shared" si="497"/>
        <v>2107</v>
      </c>
      <c r="T564" s="9">
        <f t="shared" si="497"/>
        <v>0</v>
      </c>
      <c r="U564" s="9">
        <f t="shared" ref="U564:Z564" si="498">U565+U566</f>
        <v>-907</v>
      </c>
      <c r="V564" s="9">
        <f t="shared" si="498"/>
        <v>0</v>
      </c>
      <c r="W564" s="9">
        <f t="shared" si="498"/>
        <v>0</v>
      </c>
      <c r="X564" s="9">
        <f t="shared" si="498"/>
        <v>0</v>
      </c>
      <c r="Y564" s="9">
        <f t="shared" si="498"/>
        <v>1200</v>
      </c>
      <c r="Z564" s="9">
        <f t="shared" si="498"/>
        <v>0</v>
      </c>
    </row>
    <row r="565" spans="1:26" ht="20.100000000000001" hidden="1" customHeight="1" x14ac:dyDescent="0.25">
      <c r="A565" s="28" t="s">
        <v>14</v>
      </c>
      <c r="B565" s="26">
        <f t="shared" si="427"/>
        <v>912</v>
      </c>
      <c r="C565" s="26" t="s">
        <v>21</v>
      </c>
      <c r="D565" s="26" t="s">
        <v>22</v>
      </c>
      <c r="E565" s="26" t="s">
        <v>53</v>
      </c>
      <c r="F565" s="26">
        <v>610</v>
      </c>
      <c r="G565" s="9">
        <v>1968</v>
      </c>
      <c r="H565" s="9"/>
      <c r="I565" s="86"/>
      <c r="J565" s="86"/>
      <c r="K565" s="86"/>
      <c r="L565" s="86"/>
      <c r="M565" s="9">
        <f t="shared" ref="M565:M566" si="499">G565+I565+J565+K565+L565</f>
        <v>1968</v>
      </c>
      <c r="N565" s="9">
        <f t="shared" ref="N565:N566" si="500">H565+L565</f>
        <v>0</v>
      </c>
      <c r="O565" s="87"/>
      <c r="P565" s="87"/>
      <c r="Q565" s="87"/>
      <c r="R565" s="87"/>
      <c r="S565" s="9">
        <f t="shared" ref="S565:S566" si="501">M565+O565+P565+Q565+R565</f>
        <v>1968</v>
      </c>
      <c r="T565" s="9">
        <f t="shared" ref="T565:T566" si="502">N565+R565</f>
        <v>0</v>
      </c>
      <c r="U565" s="9">
        <v>-907</v>
      </c>
      <c r="V565" s="87"/>
      <c r="W565" s="87"/>
      <c r="X565" s="87"/>
      <c r="Y565" s="9">
        <f t="shared" ref="Y565:Y566" si="503">S565+U565+V565+W565+X565</f>
        <v>1061</v>
      </c>
      <c r="Z565" s="9">
        <f t="shared" ref="Z565:Z566" si="504">T565+X565</f>
        <v>0</v>
      </c>
    </row>
    <row r="566" spans="1:26" ht="20.100000000000001" hidden="1" customHeight="1" x14ac:dyDescent="0.25">
      <c r="A566" s="28" t="s">
        <v>24</v>
      </c>
      <c r="B566" s="26">
        <f t="shared" ref="B566:B597" si="505">B565</f>
        <v>912</v>
      </c>
      <c r="C566" s="26" t="s">
        <v>21</v>
      </c>
      <c r="D566" s="26" t="s">
        <v>22</v>
      </c>
      <c r="E566" s="26" t="s">
        <v>53</v>
      </c>
      <c r="F566" s="26">
        <v>620</v>
      </c>
      <c r="G566" s="9">
        <v>139</v>
      </c>
      <c r="H566" s="9"/>
      <c r="I566" s="86"/>
      <c r="J566" s="86"/>
      <c r="K566" s="86"/>
      <c r="L566" s="86"/>
      <c r="M566" s="9">
        <f t="shared" si="499"/>
        <v>139</v>
      </c>
      <c r="N566" s="9">
        <f t="shared" si="500"/>
        <v>0</v>
      </c>
      <c r="O566" s="87"/>
      <c r="P566" s="87"/>
      <c r="Q566" s="87"/>
      <c r="R566" s="87"/>
      <c r="S566" s="9">
        <f t="shared" si="501"/>
        <v>139</v>
      </c>
      <c r="T566" s="9">
        <f t="shared" si="502"/>
        <v>0</v>
      </c>
      <c r="U566" s="87"/>
      <c r="V566" s="87"/>
      <c r="W566" s="87"/>
      <c r="X566" s="87"/>
      <c r="Y566" s="9">
        <f t="shared" si="503"/>
        <v>139</v>
      </c>
      <c r="Z566" s="9">
        <f t="shared" si="504"/>
        <v>0</v>
      </c>
    </row>
    <row r="567" spans="1:26" ht="49.5" hidden="1" x14ac:dyDescent="0.25">
      <c r="A567" s="25" t="s">
        <v>211</v>
      </c>
      <c r="B567" s="26">
        <f>B566</f>
        <v>912</v>
      </c>
      <c r="C567" s="26" t="s">
        <v>21</v>
      </c>
      <c r="D567" s="26" t="s">
        <v>22</v>
      </c>
      <c r="E567" s="26" t="s">
        <v>410</v>
      </c>
      <c r="F567" s="9"/>
      <c r="G567" s="9">
        <f t="shared" ref="G567:H569" si="506">G568</f>
        <v>0</v>
      </c>
      <c r="H567" s="9">
        <f t="shared" si="506"/>
        <v>0</v>
      </c>
      <c r="I567" s="86"/>
      <c r="J567" s="86"/>
      <c r="K567" s="86"/>
      <c r="L567" s="86"/>
      <c r="M567" s="86"/>
      <c r="N567" s="86"/>
      <c r="O567" s="87"/>
      <c r="P567" s="87"/>
      <c r="Q567" s="87"/>
      <c r="R567" s="87"/>
      <c r="S567" s="87"/>
      <c r="T567" s="87"/>
      <c r="U567" s="87"/>
      <c r="V567" s="87"/>
      <c r="W567" s="87"/>
      <c r="X567" s="87"/>
      <c r="Y567" s="87"/>
      <c r="Z567" s="87"/>
    </row>
    <row r="568" spans="1:26" ht="20.100000000000001" hidden="1" customHeight="1" x14ac:dyDescent="0.25">
      <c r="A568" s="28" t="s">
        <v>411</v>
      </c>
      <c r="B568" s="26">
        <f t="shared" si="505"/>
        <v>912</v>
      </c>
      <c r="C568" s="26" t="s">
        <v>21</v>
      </c>
      <c r="D568" s="26" t="s">
        <v>22</v>
      </c>
      <c r="E568" s="26" t="s">
        <v>409</v>
      </c>
      <c r="F568" s="26"/>
      <c r="G568" s="9">
        <f t="shared" si="506"/>
        <v>0</v>
      </c>
      <c r="H568" s="9">
        <f t="shared" si="506"/>
        <v>0</v>
      </c>
      <c r="I568" s="86"/>
      <c r="J568" s="86"/>
      <c r="K568" s="86"/>
      <c r="L568" s="86"/>
      <c r="M568" s="86"/>
      <c r="N568" s="86"/>
      <c r="O568" s="87"/>
      <c r="P568" s="87"/>
      <c r="Q568" s="87"/>
      <c r="R568" s="87"/>
      <c r="S568" s="87"/>
      <c r="T568" s="87"/>
      <c r="U568" s="87"/>
      <c r="V568" s="87"/>
      <c r="W568" s="87"/>
      <c r="X568" s="87"/>
      <c r="Y568" s="87"/>
      <c r="Z568" s="87"/>
    </row>
    <row r="569" spans="1:26" ht="20.100000000000001" hidden="1" customHeight="1" x14ac:dyDescent="0.25">
      <c r="A569" s="28" t="s">
        <v>66</v>
      </c>
      <c r="B569" s="26">
        <f t="shared" si="505"/>
        <v>912</v>
      </c>
      <c r="C569" s="26" t="s">
        <v>21</v>
      </c>
      <c r="D569" s="26" t="s">
        <v>22</v>
      </c>
      <c r="E569" s="26" t="s">
        <v>409</v>
      </c>
      <c r="F569" s="26">
        <v>800</v>
      </c>
      <c r="G569" s="9">
        <f t="shared" si="506"/>
        <v>0</v>
      </c>
      <c r="H569" s="9">
        <f t="shared" si="506"/>
        <v>0</v>
      </c>
      <c r="I569" s="86"/>
      <c r="J569" s="86"/>
      <c r="K569" s="86"/>
      <c r="L569" s="86"/>
      <c r="M569" s="86"/>
      <c r="N569" s="86"/>
      <c r="O569" s="87"/>
      <c r="P569" s="87"/>
      <c r="Q569" s="87"/>
      <c r="R569" s="87"/>
      <c r="S569" s="87"/>
      <c r="T569" s="87"/>
      <c r="U569" s="87"/>
      <c r="V569" s="87"/>
      <c r="W569" s="87"/>
      <c r="X569" s="87"/>
      <c r="Y569" s="87"/>
      <c r="Z569" s="87"/>
    </row>
    <row r="570" spans="1:26" ht="49.5" hidden="1" x14ac:dyDescent="0.25">
      <c r="A570" s="25" t="s">
        <v>408</v>
      </c>
      <c r="B570" s="26">
        <f t="shared" si="505"/>
        <v>912</v>
      </c>
      <c r="C570" s="26" t="s">
        <v>21</v>
      </c>
      <c r="D570" s="26" t="s">
        <v>22</v>
      </c>
      <c r="E570" s="26" t="s">
        <v>409</v>
      </c>
      <c r="F570" s="9">
        <v>810</v>
      </c>
      <c r="G570" s="9"/>
      <c r="H570" s="10"/>
      <c r="I570" s="86"/>
      <c r="J570" s="86"/>
      <c r="K570" s="86"/>
      <c r="L570" s="86"/>
      <c r="M570" s="86"/>
      <c r="N570" s="86"/>
      <c r="O570" s="87"/>
      <c r="P570" s="87"/>
      <c r="Q570" s="87"/>
      <c r="R570" s="87"/>
      <c r="S570" s="87"/>
      <c r="T570" s="87"/>
      <c r="U570" s="87"/>
      <c r="V570" s="87"/>
      <c r="W570" s="87"/>
      <c r="X570" s="87"/>
      <c r="Y570" s="87"/>
      <c r="Z570" s="87"/>
    </row>
    <row r="571" spans="1:26" ht="39.75" hidden="1" customHeight="1" x14ac:dyDescent="0.25">
      <c r="A571" s="28"/>
      <c r="B571" s="26" t="s">
        <v>497</v>
      </c>
      <c r="C571" s="26" t="s">
        <v>21</v>
      </c>
      <c r="D571" s="26" t="s">
        <v>22</v>
      </c>
      <c r="E571" s="26" t="s">
        <v>763</v>
      </c>
      <c r="F571" s="26"/>
      <c r="G571" s="9">
        <f t="shared" ref="G571:H572" si="507">G572</f>
        <v>0</v>
      </c>
      <c r="H571" s="9">
        <f t="shared" si="507"/>
        <v>0</v>
      </c>
      <c r="I571" s="86"/>
      <c r="J571" s="86"/>
      <c r="K571" s="86"/>
      <c r="L571" s="86"/>
      <c r="M571" s="86"/>
      <c r="N571" s="86"/>
      <c r="O571" s="87"/>
      <c r="P571" s="87"/>
      <c r="Q571" s="87"/>
      <c r="R571" s="87"/>
      <c r="S571" s="87"/>
      <c r="T571" s="87"/>
      <c r="U571" s="87">
        <f>U572</f>
        <v>0</v>
      </c>
      <c r="V571" s="87">
        <f t="shared" ref="V571:Z572" si="508">V572</f>
        <v>0</v>
      </c>
      <c r="W571" s="87">
        <f t="shared" si="508"/>
        <v>0</v>
      </c>
      <c r="X571" s="9">
        <f t="shared" si="508"/>
        <v>0</v>
      </c>
      <c r="Y571" s="9">
        <f t="shared" si="508"/>
        <v>0</v>
      </c>
      <c r="Z571" s="9">
        <f t="shared" si="508"/>
        <v>0</v>
      </c>
    </row>
    <row r="572" spans="1:26" ht="33" hidden="1" x14ac:dyDescent="0.25">
      <c r="A572" s="70" t="s">
        <v>12</v>
      </c>
      <c r="B572" s="26" t="s">
        <v>497</v>
      </c>
      <c r="C572" s="26" t="s">
        <v>21</v>
      </c>
      <c r="D572" s="26" t="s">
        <v>22</v>
      </c>
      <c r="E572" s="26" t="s">
        <v>763</v>
      </c>
      <c r="F572" s="26" t="s">
        <v>13</v>
      </c>
      <c r="G572" s="9">
        <f t="shared" si="507"/>
        <v>0</v>
      </c>
      <c r="H572" s="9">
        <f t="shared" si="507"/>
        <v>0</v>
      </c>
      <c r="I572" s="86"/>
      <c r="J572" s="86"/>
      <c r="K572" s="86"/>
      <c r="L572" s="86"/>
      <c r="M572" s="86"/>
      <c r="N572" s="86"/>
      <c r="O572" s="87"/>
      <c r="P572" s="87"/>
      <c r="Q572" s="87"/>
      <c r="R572" s="87"/>
      <c r="S572" s="87"/>
      <c r="T572" s="87"/>
      <c r="U572" s="87">
        <f>U573</f>
        <v>0</v>
      </c>
      <c r="V572" s="87">
        <f t="shared" si="508"/>
        <v>0</v>
      </c>
      <c r="W572" s="87">
        <f t="shared" si="508"/>
        <v>0</v>
      </c>
      <c r="X572" s="9">
        <f t="shared" si="508"/>
        <v>0</v>
      </c>
      <c r="Y572" s="9">
        <f t="shared" si="508"/>
        <v>0</v>
      </c>
      <c r="Z572" s="9">
        <f t="shared" si="508"/>
        <v>0</v>
      </c>
    </row>
    <row r="573" spans="1:26" ht="20.100000000000001" hidden="1" customHeight="1" x14ac:dyDescent="0.25">
      <c r="A573" s="28" t="s">
        <v>14</v>
      </c>
      <c r="B573" s="26" t="str">
        <f t="shared" si="505"/>
        <v>912</v>
      </c>
      <c r="C573" s="26" t="s">
        <v>21</v>
      </c>
      <c r="D573" s="26" t="s">
        <v>22</v>
      </c>
      <c r="E573" s="26" t="s">
        <v>763</v>
      </c>
      <c r="F573" s="26" t="s">
        <v>35</v>
      </c>
      <c r="G573" s="9"/>
      <c r="H573" s="9"/>
      <c r="I573" s="86"/>
      <c r="J573" s="86"/>
      <c r="K573" s="86"/>
      <c r="L573" s="86"/>
      <c r="M573" s="86"/>
      <c r="N573" s="86"/>
      <c r="O573" s="87"/>
      <c r="P573" s="87"/>
      <c r="Q573" s="87"/>
      <c r="R573" s="87"/>
      <c r="S573" s="87"/>
      <c r="T573" s="87"/>
      <c r="U573" s="87"/>
      <c r="V573" s="87"/>
      <c r="W573" s="87"/>
      <c r="X573" s="9"/>
      <c r="Y573" s="9">
        <f t="shared" ref="Y573" si="509">S573+U573+V573+W573+X573</f>
        <v>0</v>
      </c>
      <c r="Z573" s="9">
        <f t="shared" ref="Z573" si="510">T573+X573</f>
        <v>0</v>
      </c>
    </row>
    <row r="574" spans="1:26" ht="33" hidden="1" x14ac:dyDescent="0.25">
      <c r="A574" s="38" t="s">
        <v>688</v>
      </c>
      <c r="B574" s="26" t="str">
        <f t="shared" si="505"/>
        <v>912</v>
      </c>
      <c r="C574" s="26" t="s">
        <v>21</v>
      </c>
      <c r="D574" s="26" t="s">
        <v>22</v>
      </c>
      <c r="E574" s="26" t="s">
        <v>687</v>
      </c>
      <c r="F574" s="9"/>
      <c r="G574" s="9">
        <f t="shared" ref="G574:H574" si="511">G575</f>
        <v>0</v>
      </c>
      <c r="H574" s="9">
        <f t="shared" si="511"/>
        <v>0</v>
      </c>
      <c r="I574" s="86"/>
      <c r="J574" s="86"/>
      <c r="K574" s="86"/>
      <c r="L574" s="86"/>
      <c r="M574" s="86"/>
      <c r="N574" s="86"/>
      <c r="O574" s="87"/>
      <c r="P574" s="87"/>
      <c r="Q574" s="87"/>
      <c r="R574" s="87"/>
      <c r="S574" s="87"/>
      <c r="T574" s="87"/>
      <c r="U574" s="87"/>
      <c r="V574" s="87"/>
      <c r="W574" s="87"/>
      <c r="X574" s="87"/>
      <c r="Y574" s="87"/>
      <c r="Z574" s="87"/>
    </row>
    <row r="575" spans="1:26" ht="33" hidden="1" x14ac:dyDescent="0.25">
      <c r="A575" s="70" t="s">
        <v>12</v>
      </c>
      <c r="B575" s="26" t="str">
        <f t="shared" si="505"/>
        <v>912</v>
      </c>
      <c r="C575" s="26" t="s">
        <v>21</v>
      </c>
      <c r="D575" s="26" t="s">
        <v>22</v>
      </c>
      <c r="E575" s="26" t="s">
        <v>687</v>
      </c>
      <c r="F575" s="26" t="s">
        <v>13</v>
      </c>
      <c r="G575" s="9">
        <f t="shared" ref="G575:H575" si="512">G576+G577</f>
        <v>0</v>
      </c>
      <c r="H575" s="9">
        <f t="shared" si="512"/>
        <v>0</v>
      </c>
      <c r="I575" s="86"/>
      <c r="J575" s="86"/>
      <c r="K575" s="86"/>
      <c r="L575" s="86"/>
      <c r="M575" s="86"/>
      <c r="N575" s="86"/>
      <c r="O575" s="87"/>
      <c r="P575" s="87"/>
      <c r="Q575" s="87"/>
      <c r="R575" s="87"/>
      <c r="S575" s="87"/>
      <c r="T575" s="87"/>
      <c r="U575" s="87"/>
      <c r="V575" s="87"/>
      <c r="W575" s="87"/>
      <c r="X575" s="87"/>
      <c r="Y575" s="87"/>
      <c r="Z575" s="87"/>
    </row>
    <row r="576" spans="1:26" ht="20.100000000000001" hidden="1" customHeight="1" x14ac:dyDescent="0.25">
      <c r="A576" s="28" t="s">
        <v>14</v>
      </c>
      <c r="B576" s="26" t="str">
        <f t="shared" si="505"/>
        <v>912</v>
      </c>
      <c r="C576" s="26" t="s">
        <v>21</v>
      </c>
      <c r="D576" s="26" t="s">
        <v>22</v>
      </c>
      <c r="E576" s="26" t="s">
        <v>687</v>
      </c>
      <c r="F576" s="26" t="s">
        <v>35</v>
      </c>
      <c r="G576" s="9"/>
      <c r="H576" s="9"/>
      <c r="I576" s="86"/>
      <c r="J576" s="86"/>
      <c r="K576" s="86"/>
      <c r="L576" s="86"/>
      <c r="M576" s="86"/>
      <c r="N576" s="86"/>
      <c r="O576" s="87"/>
      <c r="P576" s="87"/>
      <c r="Q576" s="87"/>
      <c r="R576" s="87"/>
      <c r="S576" s="87"/>
      <c r="T576" s="87"/>
      <c r="U576" s="87"/>
      <c r="V576" s="87"/>
      <c r="W576" s="87"/>
      <c r="X576" s="87"/>
      <c r="Y576" s="87"/>
      <c r="Z576" s="87"/>
    </row>
    <row r="577" spans="1:26" ht="20.100000000000001" hidden="1" customHeight="1" x14ac:dyDescent="0.25">
      <c r="A577" s="28" t="s">
        <v>24</v>
      </c>
      <c r="B577" s="26" t="str">
        <f t="shared" si="505"/>
        <v>912</v>
      </c>
      <c r="C577" s="26" t="s">
        <v>21</v>
      </c>
      <c r="D577" s="26" t="s">
        <v>22</v>
      </c>
      <c r="E577" s="26" t="s">
        <v>687</v>
      </c>
      <c r="F577" s="26" t="s">
        <v>36</v>
      </c>
      <c r="G577" s="9"/>
      <c r="H577" s="9"/>
      <c r="I577" s="86"/>
      <c r="J577" s="86"/>
      <c r="K577" s="86"/>
      <c r="L577" s="86"/>
      <c r="M577" s="86"/>
      <c r="N577" s="86"/>
      <c r="O577" s="87"/>
      <c r="P577" s="87"/>
      <c r="Q577" s="87"/>
      <c r="R577" s="87"/>
      <c r="S577" s="87"/>
      <c r="T577" s="87"/>
      <c r="U577" s="87"/>
      <c r="V577" s="87"/>
      <c r="W577" s="87"/>
      <c r="X577" s="87"/>
      <c r="Y577" s="87"/>
      <c r="Z577" s="87"/>
    </row>
    <row r="578" spans="1:26" ht="33" hidden="1" x14ac:dyDescent="0.25">
      <c r="A578" s="70" t="s">
        <v>398</v>
      </c>
      <c r="B578" s="26" t="str">
        <f t="shared" si="505"/>
        <v>912</v>
      </c>
      <c r="C578" s="26" t="s">
        <v>21</v>
      </c>
      <c r="D578" s="26" t="s">
        <v>22</v>
      </c>
      <c r="E578" s="26" t="s">
        <v>622</v>
      </c>
      <c r="F578" s="9"/>
      <c r="G578" s="9">
        <f t="shared" ref="G578:V579" si="513">G579</f>
        <v>134074</v>
      </c>
      <c r="H578" s="9">
        <f t="shared" si="513"/>
        <v>134074</v>
      </c>
      <c r="I578" s="9">
        <f t="shared" si="513"/>
        <v>0</v>
      </c>
      <c r="J578" s="9">
        <f t="shared" si="513"/>
        <v>0</v>
      </c>
      <c r="K578" s="9">
        <f t="shared" si="513"/>
        <v>0</v>
      </c>
      <c r="L578" s="9">
        <f t="shared" si="513"/>
        <v>0</v>
      </c>
      <c r="M578" s="9">
        <f t="shared" si="513"/>
        <v>134074</v>
      </c>
      <c r="N578" s="9">
        <f t="shared" si="513"/>
        <v>134074</v>
      </c>
      <c r="O578" s="9">
        <f t="shared" si="513"/>
        <v>0</v>
      </c>
      <c r="P578" s="9">
        <f t="shared" si="513"/>
        <v>0</v>
      </c>
      <c r="Q578" s="9">
        <f t="shared" si="513"/>
        <v>0</v>
      </c>
      <c r="R578" s="9">
        <f t="shared" si="513"/>
        <v>0</v>
      </c>
      <c r="S578" s="9">
        <f t="shared" si="513"/>
        <v>134074</v>
      </c>
      <c r="T578" s="9">
        <f t="shared" si="513"/>
        <v>134074</v>
      </c>
      <c r="U578" s="9">
        <f t="shared" si="513"/>
        <v>0</v>
      </c>
      <c r="V578" s="9">
        <f t="shared" si="513"/>
        <v>0</v>
      </c>
      <c r="W578" s="9">
        <f t="shared" ref="U578:Z579" si="514">W579</f>
        <v>0</v>
      </c>
      <c r="X578" s="9">
        <f t="shared" si="514"/>
        <v>0</v>
      </c>
      <c r="Y578" s="9">
        <f t="shared" si="514"/>
        <v>134074</v>
      </c>
      <c r="Z578" s="9">
        <f t="shared" si="514"/>
        <v>134074</v>
      </c>
    </row>
    <row r="579" spans="1:26" ht="33" hidden="1" x14ac:dyDescent="0.25">
      <c r="A579" s="38" t="s">
        <v>399</v>
      </c>
      <c r="B579" s="26" t="str">
        <f t="shared" si="505"/>
        <v>912</v>
      </c>
      <c r="C579" s="26" t="s">
        <v>21</v>
      </c>
      <c r="D579" s="26" t="s">
        <v>22</v>
      </c>
      <c r="E579" s="26" t="s">
        <v>623</v>
      </c>
      <c r="F579" s="9"/>
      <c r="G579" s="9">
        <f t="shared" si="513"/>
        <v>134074</v>
      </c>
      <c r="H579" s="9">
        <f t="shared" si="513"/>
        <v>134074</v>
      </c>
      <c r="I579" s="9">
        <f t="shared" si="513"/>
        <v>0</v>
      </c>
      <c r="J579" s="9">
        <f t="shared" si="513"/>
        <v>0</v>
      </c>
      <c r="K579" s="9">
        <f t="shared" si="513"/>
        <v>0</v>
      </c>
      <c r="L579" s="9">
        <f t="shared" si="513"/>
        <v>0</v>
      </c>
      <c r="M579" s="9">
        <f t="shared" si="513"/>
        <v>134074</v>
      </c>
      <c r="N579" s="9">
        <f t="shared" si="513"/>
        <v>134074</v>
      </c>
      <c r="O579" s="9">
        <f t="shared" si="513"/>
        <v>0</v>
      </c>
      <c r="P579" s="9">
        <f t="shared" si="513"/>
        <v>0</v>
      </c>
      <c r="Q579" s="9">
        <f t="shared" si="513"/>
        <v>0</v>
      </c>
      <c r="R579" s="9">
        <f t="shared" si="513"/>
        <v>0</v>
      </c>
      <c r="S579" s="9">
        <f t="shared" si="513"/>
        <v>134074</v>
      </c>
      <c r="T579" s="9">
        <f t="shared" si="513"/>
        <v>134074</v>
      </c>
      <c r="U579" s="9">
        <f t="shared" si="514"/>
        <v>0</v>
      </c>
      <c r="V579" s="9">
        <f t="shared" si="514"/>
        <v>0</v>
      </c>
      <c r="W579" s="9">
        <f t="shared" si="514"/>
        <v>0</v>
      </c>
      <c r="X579" s="9">
        <f t="shared" si="514"/>
        <v>0</v>
      </c>
      <c r="Y579" s="9">
        <f t="shared" si="514"/>
        <v>134074</v>
      </c>
      <c r="Z579" s="9">
        <f t="shared" si="514"/>
        <v>134074</v>
      </c>
    </row>
    <row r="580" spans="1:26" ht="33" hidden="1" x14ac:dyDescent="0.25">
      <c r="A580" s="70" t="s">
        <v>12</v>
      </c>
      <c r="B580" s="26" t="str">
        <f t="shared" si="505"/>
        <v>912</v>
      </c>
      <c r="C580" s="26" t="s">
        <v>21</v>
      </c>
      <c r="D580" s="26" t="s">
        <v>22</v>
      </c>
      <c r="E580" s="26" t="s">
        <v>623</v>
      </c>
      <c r="F580" s="26" t="s">
        <v>13</v>
      </c>
      <c r="G580" s="9">
        <f t="shared" ref="G580" si="515">G581+G582</f>
        <v>134074</v>
      </c>
      <c r="H580" s="9">
        <f t="shared" ref="H580:N580" si="516">H581+H582</f>
        <v>134074</v>
      </c>
      <c r="I580" s="9">
        <f t="shared" si="516"/>
        <v>0</v>
      </c>
      <c r="J580" s="9">
        <f t="shared" si="516"/>
        <v>0</v>
      </c>
      <c r="K580" s="9">
        <f t="shared" si="516"/>
        <v>0</v>
      </c>
      <c r="L580" s="9">
        <f t="shared" si="516"/>
        <v>0</v>
      </c>
      <c r="M580" s="9">
        <f t="shared" si="516"/>
        <v>134074</v>
      </c>
      <c r="N580" s="9">
        <f t="shared" si="516"/>
        <v>134074</v>
      </c>
      <c r="O580" s="9">
        <f t="shared" ref="O580:T580" si="517">O581+O582</f>
        <v>0</v>
      </c>
      <c r="P580" s="9">
        <f t="shared" si="517"/>
        <v>0</v>
      </c>
      <c r="Q580" s="9">
        <f t="shared" si="517"/>
        <v>0</v>
      </c>
      <c r="R580" s="9">
        <f t="shared" si="517"/>
        <v>0</v>
      </c>
      <c r="S580" s="9">
        <f t="shared" si="517"/>
        <v>134074</v>
      </c>
      <c r="T580" s="9">
        <f t="shared" si="517"/>
        <v>134074</v>
      </c>
      <c r="U580" s="9">
        <f t="shared" ref="U580:Z580" si="518">U581+U582</f>
        <v>0</v>
      </c>
      <c r="V580" s="9">
        <f t="shared" si="518"/>
        <v>0</v>
      </c>
      <c r="W580" s="9">
        <f t="shared" si="518"/>
        <v>0</v>
      </c>
      <c r="X580" s="9">
        <f t="shared" si="518"/>
        <v>0</v>
      </c>
      <c r="Y580" s="9">
        <f t="shared" si="518"/>
        <v>134074</v>
      </c>
      <c r="Z580" s="9">
        <f t="shared" si="518"/>
        <v>134074</v>
      </c>
    </row>
    <row r="581" spans="1:26" ht="20.100000000000001" hidden="1" customHeight="1" x14ac:dyDescent="0.25">
      <c r="A581" s="28" t="s">
        <v>14</v>
      </c>
      <c r="B581" s="26" t="str">
        <f t="shared" si="505"/>
        <v>912</v>
      </c>
      <c r="C581" s="26" t="s">
        <v>21</v>
      </c>
      <c r="D581" s="26" t="s">
        <v>22</v>
      </c>
      <c r="E581" s="26" t="s">
        <v>623</v>
      </c>
      <c r="F581" s="26" t="s">
        <v>35</v>
      </c>
      <c r="G581" s="9">
        <v>88412</v>
      </c>
      <c r="H581" s="9">
        <v>88412</v>
      </c>
      <c r="I581" s="86"/>
      <c r="J581" s="86"/>
      <c r="K581" s="86"/>
      <c r="L581" s="86"/>
      <c r="M581" s="9">
        <f t="shared" ref="M581:M582" si="519">G581+I581+J581+K581+L581</f>
        <v>88412</v>
      </c>
      <c r="N581" s="9">
        <f t="shared" ref="N581:N582" si="520">H581+L581</f>
        <v>88412</v>
      </c>
      <c r="O581" s="87"/>
      <c r="P581" s="87"/>
      <c r="Q581" s="87"/>
      <c r="R581" s="87"/>
      <c r="S581" s="9">
        <f t="shared" ref="S581:S582" si="521">M581+O581+P581+Q581+R581</f>
        <v>88412</v>
      </c>
      <c r="T581" s="9">
        <f t="shared" ref="T581:T582" si="522">N581+R581</f>
        <v>88412</v>
      </c>
      <c r="U581" s="87"/>
      <c r="V581" s="87"/>
      <c r="W581" s="87"/>
      <c r="X581" s="87"/>
      <c r="Y581" s="9">
        <f t="shared" ref="Y581:Y582" si="523">S581+U581+V581+W581+X581</f>
        <v>88412</v>
      </c>
      <c r="Z581" s="9">
        <f t="shared" ref="Z581:Z582" si="524">T581+X581</f>
        <v>88412</v>
      </c>
    </row>
    <row r="582" spans="1:26" ht="20.100000000000001" hidden="1" customHeight="1" x14ac:dyDescent="0.25">
      <c r="A582" s="28" t="s">
        <v>24</v>
      </c>
      <c r="B582" s="26" t="str">
        <f t="shared" si="505"/>
        <v>912</v>
      </c>
      <c r="C582" s="26" t="s">
        <v>21</v>
      </c>
      <c r="D582" s="26" t="s">
        <v>22</v>
      </c>
      <c r="E582" s="26" t="s">
        <v>623</v>
      </c>
      <c r="F582" s="26" t="s">
        <v>36</v>
      </c>
      <c r="G582" s="9">
        <v>45662</v>
      </c>
      <c r="H582" s="9">
        <v>45662</v>
      </c>
      <c r="I582" s="86"/>
      <c r="J582" s="86"/>
      <c r="K582" s="86"/>
      <c r="L582" s="86"/>
      <c r="M582" s="9">
        <f t="shared" si="519"/>
        <v>45662</v>
      </c>
      <c r="N582" s="9">
        <f t="shared" si="520"/>
        <v>45662</v>
      </c>
      <c r="O582" s="87"/>
      <c r="P582" s="87"/>
      <c r="Q582" s="87"/>
      <c r="R582" s="87"/>
      <c r="S582" s="9">
        <f t="shared" si="521"/>
        <v>45662</v>
      </c>
      <c r="T582" s="9">
        <f t="shared" si="522"/>
        <v>45662</v>
      </c>
      <c r="U582" s="87"/>
      <c r="V582" s="87"/>
      <c r="W582" s="87"/>
      <c r="X582" s="87"/>
      <c r="Y582" s="9">
        <f t="shared" si="523"/>
        <v>45662</v>
      </c>
      <c r="Z582" s="9">
        <f t="shared" si="524"/>
        <v>45662</v>
      </c>
    </row>
    <row r="583" spans="1:26" ht="33" hidden="1" x14ac:dyDescent="0.25">
      <c r="A583" s="28" t="s">
        <v>762</v>
      </c>
      <c r="B583" s="26" t="str">
        <f t="shared" si="505"/>
        <v>912</v>
      </c>
      <c r="C583" s="26" t="s">
        <v>21</v>
      </c>
      <c r="D583" s="26" t="s">
        <v>22</v>
      </c>
      <c r="E583" s="26" t="s">
        <v>669</v>
      </c>
      <c r="F583" s="9"/>
      <c r="G583" s="9">
        <f t="shared" ref="G583:Z583" si="525">G584</f>
        <v>677</v>
      </c>
      <c r="H583" s="9">
        <f t="shared" si="525"/>
        <v>0</v>
      </c>
      <c r="I583" s="9">
        <f t="shared" si="525"/>
        <v>0</v>
      </c>
      <c r="J583" s="9">
        <f t="shared" si="525"/>
        <v>0</v>
      </c>
      <c r="K583" s="9">
        <f t="shared" si="525"/>
        <v>0</v>
      </c>
      <c r="L583" s="9">
        <f t="shared" si="525"/>
        <v>0</v>
      </c>
      <c r="M583" s="9">
        <f t="shared" si="525"/>
        <v>677</v>
      </c>
      <c r="N583" s="9">
        <f t="shared" si="525"/>
        <v>0</v>
      </c>
      <c r="O583" s="9">
        <f t="shared" si="525"/>
        <v>0</v>
      </c>
      <c r="P583" s="9">
        <f t="shared" si="525"/>
        <v>0</v>
      </c>
      <c r="Q583" s="9">
        <f t="shared" si="525"/>
        <v>0</v>
      </c>
      <c r="R583" s="9">
        <f t="shared" si="525"/>
        <v>0</v>
      </c>
      <c r="S583" s="9">
        <f t="shared" si="525"/>
        <v>677</v>
      </c>
      <c r="T583" s="9">
        <f t="shared" si="525"/>
        <v>0</v>
      </c>
      <c r="U583" s="9">
        <f t="shared" si="525"/>
        <v>0</v>
      </c>
      <c r="V583" s="9">
        <f t="shared" si="525"/>
        <v>0</v>
      </c>
      <c r="W583" s="9">
        <f t="shared" si="525"/>
        <v>0</v>
      </c>
      <c r="X583" s="9">
        <f t="shared" si="525"/>
        <v>1642</v>
      </c>
      <c r="Y583" s="9">
        <f t="shared" si="525"/>
        <v>2319</v>
      </c>
      <c r="Z583" s="9">
        <f t="shared" si="525"/>
        <v>1642</v>
      </c>
    </row>
    <row r="584" spans="1:26" ht="33" hidden="1" x14ac:dyDescent="0.25">
      <c r="A584" s="70" t="s">
        <v>12</v>
      </c>
      <c r="B584" s="26" t="str">
        <f t="shared" si="505"/>
        <v>912</v>
      </c>
      <c r="C584" s="26" t="s">
        <v>21</v>
      </c>
      <c r="D584" s="26" t="s">
        <v>22</v>
      </c>
      <c r="E584" s="26" t="s">
        <v>669</v>
      </c>
      <c r="F584" s="26" t="s">
        <v>13</v>
      </c>
      <c r="G584" s="9">
        <f t="shared" ref="G584" si="526">G585+G586</f>
        <v>677</v>
      </c>
      <c r="H584" s="9">
        <f t="shared" ref="H584:N584" si="527">H585+H586</f>
        <v>0</v>
      </c>
      <c r="I584" s="9">
        <f t="shared" si="527"/>
        <v>0</v>
      </c>
      <c r="J584" s="9">
        <f t="shared" si="527"/>
        <v>0</v>
      </c>
      <c r="K584" s="9">
        <f t="shared" si="527"/>
        <v>0</v>
      </c>
      <c r="L584" s="9">
        <f t="shared" si="527"/>
        <v>0</v>
      </c>
      <c r="M584" s="9">
        <f t="shared" si="527"/>
        <v>677</v>
      </c>
      <c r="N584" s="9">
        <f t="shared" si="527"/>
        <v>0</v>
      </c>
      <c r="O584" s="9">
        <f t="shared" ref="O584:T584" si="528">O585+O586</f>
        <v>0</v>
      </c>
      <c r="P584" s="9">
        <f t="shared" si="528"/>
        <v>0</v>
      </c>
      <c r="Q584" s="9">
        <f t="shared" si="528"/>
        <v>0</v>
      </c>
      <c r="R584" s="9">
        <f t="shared" si="528"/>
        <v>0</v>
      </c>
      <c r="S584" s="9">
        <f t="shared" si="528"/>
        <v>677</v>
      </c>
      <c r="T584" s="9">
        <f t="shared" si="528"/>
        <v>0</v>
      </c>
      <c r="U584" s="9">
        <f t="shared" ref="U584:Z584" si="529">U585+U586</f>
        <v>0</v>
      </c>
      <c r="V584" s="9">
        <f t="shared" si="529"/>
        <v>0</v>
      </c>
      <c r="W584" s="9">
        <f t="shared" si="529"/>
        <v>0</v>
      </c>
      <c r="X584" s="9">
        <f t="shared" si="529"/>
        <v>1642</v>
      </c>
      <c r="Y584" s="9">
        <f t="shared" si="529"/>
        <v>2319</v>
      </c>
      <c r="Z584" s="9">
        <f t="shared" si="529"/>
        <v>1642</v>
      </c>
    </row>
    <row r="585" spans="1:26" ht="20.100000000000001" hidden="1" customHeight="1" x14ac:dyDescent="0.25">
      <c r="A585" s="28" t="s">
        <v>14</v>
      </c>
      <c r="B585" s="26" t="str">
        <f t="shared" si="505"/>
        <v>912</v>
      </c>
      <c r="C585" s="26" t="s">
        <v>21</v>
      </c>
      <c r="D585" s="26" t="s">
        <v>22</v>
      </c>
      <c r="E585" s="26" t="s">
        <v>669</v>
      </c>
      <c r="F585" s="26" t="s">
        <v>35</v>
      </c>
      <c r="G585" s="9">
        <v>513</v>
      </c>
      <c r="H585" s="9"/>
      <c r="I585" s="86"/>
      <c r="J585" s="86"/>
      <c r="K585" s="86"/>
      <c r="L585" s="86"/>
      <c r="M585" s="9">
        <f t="shared" ref="M585:M586" si="530">G585+I585+J585+K585+L585</f>
        <v>513</v>
      </c>
      <c r="N585" s="9">
        <f t="shared" ref="N585:N586" si="531">H585+L585</f>
        <v>0</v>
      </c>
      <c r="O585" s="87"/>
      <c r="P585" s="87"/>
      <c r="Q585" s="87"/>
      <c r="R585" s="87"/>
      <c r="S585" s="9">
        <f t="shared" ref="S585:S586" si="532">M585+O585+P585+Q585+R585</f>
        <v>513</v>
      </c>
      <c r="T585" s="9">
        <f t="shared" ref="T585:T586" si="533">N585+R585</f>
        <v>0</v>
      </c>
      <c r="U585" s="87"/>
      <c r="V585" s="87"/>
      <c r="W585" s="87"/>
      <c r="X585" s="87"/>
      <c r="Y585" s="9">
        <f t="shared" ref="Y585:Y586" si="534">S585+U585+V585+W585+X585</f>
        <v>513</v>
      </c>
      <c r="Z585" s="9">
        <f t="shared" ref="Z585:Z586" si="535">T585+X585</f>
        <v>0</v>
      </c>
    </row>
    <row r="586" spans="1:26" ht="20.100000000000001" hidden="1" customHeight="1" x14ac:dyDescent="0.25">
      <c r="A586" s="28" t="s">
        <v>24</v>
      </c>
      <c r="B586" s="26" t="str">
        <f t="shared" si="505"/>
        <v>912</v>
      </c>
      <c r="C586" s="26" t="s">
        <v>21</v>
      </c>
      <c r="D586" s="26" t="s">
        <v>22</v>
      </c>
      <c r="E586" s="26" t="s">
        <v>669</v>
      </c>
      <c r="F586" s="26" t="s">
        <v>36</v>
      </c>
      <c r="G586" s="9">
        <v>164</v>
      </c>
      <c r="H586" s="9"/>
      <c r="I586" s="86"/>
      <c r="J586" s="86"/>
      <c r="K586" s="86"/>
      <c r="L586" s="86"/>
      <c r="M586" s="9">
        <f t="shared" si="530"/>
        <v>164</v>
      </c>
      <c r="N586" s="9">
        <f t="shared" si="531"/>
        <v>0</v>
      </c>
      <c r="O586" s="87"/>
      <c r="P586" s="87"/>
      <c r="Q586" s="87"/>
      <c r="R586" s="87"/>
      <c r="S586" s="9">
        <f t="shared" si="532"/>
        <v>164</v>
      </c>
      <c r="T586" s="9">
        <f t="shared" si="533"/>
        <v>0</v>
      </c>
      <c r="U586" s="87"/>
      <c r="V586" s="87"/>
      <c r="W586" s="87"/>
      <c r="X586" s="9">
        <v>1642</v>
      </c>
      <c r="Y586" s="9">
        <f t="shared" si="534"/>
        <v>1806</v>
      </c>
      <c r="Z586" s="9">
        <f t="shared" si="535"/>
        <v>1642</v>
      </c>
    </row>
    <row r="587" spans="1:26" ht="49.5" hidden="1" customHeight="1" x14ac:dyDescent="0.25">
      <c r="A587" s="28" t="s">
        <v>761</v>
      </c>
      <c r="B587" s="26" t="str">
        <f t="shared" si="505"/>
        <v>912</v>
      </c>
      <c r="C587" s="26" t="s">
        <v>21</v>
      </c>
      <c r="D587" s="26" t="s">
        <v>22</v>
      </c>
      <c r="E587" s="26" t="s">
        <v>760</v>
      </c>
      <c r="F587" s="26"/>
      <c r="G587" s="9"/>
      <c r="H587" s="9"/>
      <c r="I587" s="86"/>
      <c r="J587" s="86"/>
      <c r="K587" s="86"/>
      <c r="L587" s="86"/>
      <c r="M587" s="9"/>
      <c r="N587" s="9"/>
      <c r="O587" s="87"/>
      <c r="P587" s="87"/>
      <c r="Q587" s="87"/>
      <c r="R587" s="87"/>
      <c r="S587" s="9"/>
      <c r="T587" s="9"/>
      <c r="U587" s="9">
        <f>U588</f>
        <v>1669</v>
      </c>
      <c r="V587" s="9">
        <f t="shared" ref="V587:Z588" si="536">V588</f>
        <v>0</v>
      </c>
      <c r="W587" s="9">
        <f t="shared" si="536"/>
        <v>0</v>
      </c>
      <c r="X587" s="9">
        <f t="shared" si="536"/>
        <v>31709</v>
      </c>
      <c r="Y587" s="9">
        <f t="shared" si="536"/>
        <v>33378</v>
      </c>
      <c r="Z587" s="9">
        <f t="shared" si="536"/>
        <v>31709</v>
      </c>
    </row>
    <row r="588" spans="1:26" ht="36" hidden="1" customHeight="1" x14ac:dyDescent="0.25">
      <c r="A588" s="70" t="s">
        <v>12</v>
      </c>
      <c r="B588" s="26" t="str">
        <f t="shared" si="505"/>
        <v>912</v>
      </c>
      <c r="C588" s="26" t="s">
        <v>21</v>
      </c>
      <c r="D588" s="26" t="s">
        <v>22</v>
      </c>
      <c r="E588" s="26" t="s">
        <v>760</v>
      </c>
      <c r="F588" s="26" t="s">
        <v>13</v>
      </c>
      <c r="G588" s="9"/>
      <c r="H588" s="9"/>
      <c r="I588" s="86"/>
      <c r="J588" s="86"/>
      <c r="K588" s="86"/>
      <c r="L588" s="86"/>
      <c r="M588" s="9"/>
      <c r="N588" s="9"/>
      <c r="O588" s="87"/>
      <c r="P588" s="87"/>
      <c r="Q588" s="87"/>
      <c r="R588" s="87"/>
      <c r="S588" s="9"/>
      <c r="T588" s="9"/>
      <c r="U588" s="9">
        <f>U589</f>
        <v>1669</v>
      </c>
      <c r="V588" s="9">
        <f t="shared" si="536"/>
        <v>0</v>
      </c>
      <c r="W588" s="9">
        <f t="shared" si="536"/>
        <v>0</v>
      </c>
      <c r="X588" s="9">
        <f t="shared" si="536"/>
        <v>31709</v>
      </c>
      <c r="Y588" s="9">
        <f t="shared" si="536"/>
        <v>33378</v>
      </c>
      <c r="Z588" s="9">
        <f t="shared" si="536"/>
        <v>31709</v>
      </c>
    </row>
    <row r="589" spans="1:26" ht="27" hidden="1" customHeight="1" x14ac:dyDescent="0.25">
      <c r="A589" s="28" t="s">
        <v>14</v>
      </c>
      <c r="B589" s="26" t="str">
        <f t="shared" si="505"/>
        <v>912</v>
      </c>
      <c r="C589" s="26" t="s">
        <v>21</v>
      </c>
      <c r="D589" s="26" t="s">
        <v>22</v>
      </c>
      <c r="E589" s="26" t="s">
        <v>760</v>
      </c>
      <c r="F589" s="26" t="s">
        <v>35</v>
      </c>
      <c r="G589" s="9"/>
      <c r="H589" s="9"/>
      <c r="I589" s="86"/>
      <c r="J589" s="86"/>
      <c r="K589" s="86"/>
      <c r="L589" s="86"/>
      <c r="M589" s="9"/>
      <c r="N589" s="9"/>
      <c r="O589" s="87"/>
      <c r="P589" s="87"/>
      <c r="Q589" s="87"/>
      <c r="R589" s="87"/>
      <c r="S589" s="9"/>
      <c r="T589" s="9"/>
      <c r="U589" s="9">
        <v>1669</v>
      </c>
      <c r="V589" s="9"/>
      <c r="W589" s="9"/>
      <c r="X589" s="9">
        <v>31709</v>
      </c>
      <c r="Y589" s="9">
        <f t="shared" ref="Y589" si="537">S589+U589+V589+W589+X589</f>
        <v>33378</v>
      </c>
      <c r="Z589" s="9">
        <f t="shared" ref="Z589" si="538">T589+X589</f>
        <v>31709</v>
      </c>
    </row>
    <row r="590" spans="1:26" ht="82.5" hidden="1" x14ac:dyDescent="0.25">
      <c r="A590" s="25" t="s">
        <v>34</v>
      </c>
      <c r="B590" s="26" t="str">
        <f>B586</f>
        <v>912</v>
      </c>
      <c r="C590" s="26" t="s">
        <v>21</v>
      </c>
      <c r="D590" s="26" t="s">
        <v>22</v>
      </c>
      <c r="E590" s="26" t="s">
        <v>55</v>
      </c>
      <c r="F590" s="26"/>
      <c r="G590" s="9">
        <f t="shared" ref="G590:H592" si="539">G591</f>
        <v>0</v>
      </c>
      <c r="H590" s="9">
        <f t="shared" si="539"/>
        <v>0</v>
      </c>
      <c r="I590" s="86"/>
      <c r="J590" s="86"/>
      <c r="K590" s="86"/>
      <c r="L590" s="86"/>
      <c r="M590" s="86"/>
      <c r="N590" s="86"/>
      <c r="O590" s="87"/>
      <c r="P590" s="87"/>
      <c r="Q590" s="87"/>
      <c r="R590" s="87"/>
      <c r="S590" s="87"/>
      <c r="T590" s="87"/>
      <c r="U590" s="87"/>
      <c r="V590" s="87"/>
      <c r="W590" s="87"/>
      <c r="X590" s="87"/>
      <c r="Y590" s="87"/>
      <c r="Z590" s="87"/>
    </row>
    <row r="591" spans="1:26" ht="20.100000000000001" hidden="1" customHeight="1" x14ac:dyDescent="0.25">
      <c r="A591" s="28" t="s">
        <v>15</v>
      </c>
      <c r="B591" s="26" t="str">
        <f t="shared" si="505"/>
        <v>912</v>
      </c>
      <c r="C591" s="26" t="s">
        <v>21</v>
      </c>
      <c r="D591" s="26" t="s">
        <v>22</v>
      </c>
      <c r="E591" s="26" t="s">
        <v>56</v>
      </c>
      <c r="F591" s="26"/>
      <c r="G591" s="9">
        <f t="shared" si="539"/>
        <v>0</v>
      </c>
      <c r="H591" s="9">
        <f t="shared" si="539"/>
        <v>0</v>
      </c>
      <c r="I591" s="86"/>
      <c r="J591" s="86"/>
      <c r="K591" s="86"/>
      <c r="L591" s="86"/>
      <c r="M591" s="86"/>
      <c r="N591" s="86"/>
      <c r="O591" s="87"/>
      <c r="P591" s="87"/>
      <c r="Q591" s="87"/>
      <c r="R591" s="87"/>
      <c r="S591" s="87"/>
      <c r="T591" s="87"/>
      <c r="U591" s="87"/>
      <c r="V591" s="87"/>
      <c r="W591" s="87"/>
      <c r="X591" s="87"/>
      <c r="Y591" s="87"/>
      <c r="Z591" s="87"/>
    </row>
    <row r="592" spans="1:26" ht="33" hidden="1" x14ac:dyDescent="0.25">
      <c r="A592" s="25" t="s">
        <v>27</v>
      </c>
      <c r="B592" s="26" t="str">
        <f t="shared" si="505"/>
        <v>912</v>
      </c>
      <c r="C592" s="26" t="s">
        <v>21</v>
      </c>
      <c r="D592" s="26" t="s">
        <v>22</v>
      </c>
      <c r="E592" s="26" t="s">
        <v>434</v>
      </c>
      <c r="F592" s="26"/>
      <c r="G592" s="11">
        <f t="shared" si="539"/>
        <v>0</v>
      </c>
      <c r="H592" s="11">
        <f t="shared" si="539"/>
        <v>0</v>
      </c>
      <c r="I592" s="86"/>
      <c r="J592" s="86"/>
      <c r="K592" s="86"/>
      <c r="L592" s="86"/>
      <c r="M592" s="86"/>
      <c r="N592" s="86"/>
      <c r="O592" s="87"/>
      <c r="P592" s="87"/>
      <c r="Q592" s="87"/>
      <c r="R592" s="87"/>
      <c r="S592" s="87"/>
      <c r="T592" s="87"/>
      <c r="U592" s="87"/>
      <c r="V592" s="87"/>
      <c r="W592" s="87"/>
      <c r="X592" s="87"/>
      <c r="Y592" s="87"/>
      <c r="Z592" s="87"/>
    </row>
    <row r="593" spans="1:26" ht="33" hidden="1" x14ac:dyDescent="0.25">
      <c r="A593" s="25" t="s">
        <v>12</v>
      </c>
      <c r="B593" s="26" t="str">
        <f t="shared" si="505"/>
        <v>912</v>
      </c>
      <c r="C593" s="26" t="s">
        <v>21</v>
      </c>
      <c r="D593" s="26" t="s">
        <v>22</v>
      </c>
      <c r="E593" s="26" t="s">
        <v>434</v>
      </c>
      <c r="F593" s="26" t="s">
        <v>13</v>
      </c>
      <c r="G593" s="9">
        <f t="shared" ref="G593:H593" si="540">G594+G595</f>
        <v>0</v>
      </c>
      <c r="H593" s="9">
        <f t="shared" si="540"/>
        <v>0</v>
      </c>
      <c r="I593" s="86"/>
      <c r="J593" s="86"/>
      <c r="K593" s="86"/>
      <c r="L593" s="86"/>
      <c r="M593" s="86"/>
      <c r="N593" s="86"/>
      <c r="O593" s="87"/>
      <c r="P593" s="87"/>
      <c r="Q593" s="87"/>
      <c r="R593" s="87"/>
      <c r="S593" s="87"/>
      <c r="T593" s="87"/>
      <c r="U593" s="87"/>
      <c r="V593" s="87"/>
      <c r="W593" s="87"/>
      <c r="X593" s="87"/>
      <c r="Y593" s="87"/>
      <c r="Z593" s="87"/>
    </row>
    <row r="594" spans="1:26" ht="20.100000000000001" hidden="1" customHeight="1" x14ac:dyDescent="0.25">
      <c r="A594" s="28" t="s">
        <v>14</v>
      </c>
      <c r="B594" s="26" t="str">
        <f t="shared" si="505"/>
        <v>912</v>
      </c>
      <c r="C594" s="26" t="s">
        <v>21</v>
      </c>
      <c r="D594" s="26" t="s">
        <v>22</v>
      </c>
      <c r="E594" s="26" t="s">
        <v>434</v>
      </c>
      <c r="F594" s="26">
        <v>610</v>
      </c>
      <c r="G594" s="9"/>
      <c r="H594" s="9"/>
      <c r="I594" s="86"/>
      <c r="J594" s="86"/>
      <c r="K594" s="86"/>
      <c r="L594" s="86"/>
      <c r="M594" s="86"/>
      <c r="N594" s="86"/>
      <c r="O594" s="87"/>
      <c r="P594" s="87"/>
      <c r="Q594" s="87"/>
      <c r="R594" s="87"/>
      <c r="S594" s="87"/>
      <c r="T594" s="87"/>
      <c r="U594" s="87"/>
      <c r="V594" s="87"/>
      <c r="W594" s="87"/>
      <c r="X594" s="87"/>
      <c r="Y594" s="87"/>
      <c r="Z594" s="87"/>
    </row>
    <row r="595" spans="1:26" ht="20.100000000000001" hidden="1" customHeight="1" x14ac:dyDescent="0.25">
      <c r="A595" s="28" t="s">
        <v>24</v>
      </c>
      <c r="B595" s="26" t="str">
        <f t="shared" si="505"/>
        <v>912</v>
      </c>
      <c r="C595" s="26" t="s">
        <v>21</v>
      </c>
      <c r="D595" s="26" t="s">
        <v>22</v>
      </c>
      <c r="E595" s="26" t="s">
        <v>434</v>
      </c>
      <c r="F595" s="26">
        <v>620</v>
      </c>
      <c r="G595" s="9"/>
      <c r="H595" s="9"/>
      <c r="I595" s="86"/>
      <c r="J595" s="86"/>
      <c r="K595" s="86"/>
      <c r="L595" s="86"/>
      <c r="M595" s="86"/>
      <c r="N595" s="86"/>
      <c r="O595" s="87"/>
      <c r="P595" s="87"/>
      <c r="Q595" s="87"/>
      <c r="R595" s="87"/>
      <c r="S595" s="87"/>
      <c r="T595" s="87"/>
      <c r="U595" s="87"/>
      <c r="V595" s="87"/>
      <c r="W595" s="87"/>
      <c r="X595" s="87"/>
      <c r="Y595" s="87"/>
      <c r="Z595" s="87"/>
    </row>
    <row r="596" spans="1:26" ht="82.5" hidden="1" x14ac:dyDescent="0.25">
      <c r="A596" s="25" t="s">
        <v>119</v>
      </c>
      <c r="B596" s="26" t="s">
        <v>497</v>
      </c>
      <c r="C596" s="26" t="s">
        <v>21</v>
      </c>
      <c r="D596" s="26" t="s">
        <v>22</v>
      </c>
      <c r="E596" s="26" t="s">
        <v>120</v>
      </c>
      <c r="F596" s="26"/>
      <c r="G596" s="9">
        <f>G597</f>
        <v>1448</v>
      </c>
      <c r="H596" s="9">
        <f t="shared" ref="H596:Z596" si="541">H597</f>
        <v>0</v>
      </c>
      <c r="I596" s="9">
        <f t="shared" si="541"/>
        <v>0</v>
      </c>
      <c r="J596" s="9">
        <f t="shared" si="541"/>
        <v>0</v>
      </c>
      <c r="K596" s="9">
        <f t="shared" si="541"/>
        <v>0</v>
      </c>
      <c r="L596" s="9">
        <f t="shared" si="541"/>
        <v>0</v>
      </c>
      <c r="M596" s="9">
        <f t="shared" si="541"/>
        <v>1448</v>
      </c>
      <c r="N596" s="9">
        <f t="shared" si="541"/>
        <v>0</v>
      </c>
      <c r="O596" s="9">
        <f t="shared" si="541"/>
        <v>0</v>
      </c>
      <c r="P596" s="9">
        <f t="shared" si="541"/>
        <v>0</v>
      </c>
      <c r="Q596" s="9">
        <f t="shared" si="541"/>
        <v>0</v>
      </c>
      <c r="R596" s="9">
        <f t="shared" si="541"/>
        <v>0</v>
      </c>
      <c r="S596" s="9">
        <f t="shared" si="541"/>
        <v>1448</v>
      </c>
      <c r="T596" s="9">
        <f t="shared" si="541"/>
        <v>0</v>
      </c>
      <c r="U596" s="9">
        <f t="shared" si="541"/>
        <v>0</v>
      </c>
      <c r="V596" s="9">
        <f t="shared" si="541"/>
        <v>0</v>
      </c>
      <c r="W596" s="9">
        <f t="shared" si="541"/>
        <v>0</v>
      </c>
      <c r="X596" s="9">
        <f t="shared" si="541"/>
        <v>0</v>
      </c>
      <c r="Y596" s="9">
        <f t="shared" si="541"/>
        <v>1448</v>
      </c>
      <c r="Z596" s="9">
        <f t="shared" si="541"/>
        <v>0</v>
      </c>
    </row>
    <row r="597" spans="1:26" ht="20.100000000000001" hidden="1" customHeight="1" x14ac:dyDescent="0.25">
      <c r="A597" s="28" t="s">
        <v>15</v>
      </c>
      <c r="B597" s="26" t="str">
        <f t="shared" si="505"/>
        <v>912</v>
      </c>
      <c r="C597" s="26" t="s">
        <v>21</v>
      </c>
      <c r="D597" s="26" t="s">
        <v>22</v>
      </c>
      <c r="E597" s="26" t="s">
        <v>150</v>
      </c>
      <c r="F597" s="26"/>
      <c r="G597" s="9">
        <f>G598+G601+G604</f>
        <v>1448</v>
      </c>
      <c r="H597" s="9">
        <f t="shared" ref="H597:N597" si="542">H598+H601+H604</f>
        <v>0</v>
      </c>
      <c r="I597" s="9">
        <f t="shared" si="542"/>
        <v>0</v>
      </c>
      <c r="J597" s="9">
        <f t="shared" si="542"/>
        <v>0</v>
      </c>
      <c r="K597" s="9">
        <f t="shared" si="542"/>
        <v>0</v>
      </c>
      <c r="L597" s="9">
        <f t="shared" si="542"/>
        <v>0</v>
      </c>
      <c r="M597" s="9">
        <f t="shared" si="542"/>
        <v>1448</v>
      </c>
      <c r="N597" s="9">
        <f t="shared" si="542"/>
        <v>0</v>
      </c>
      <c r="O597" s="9">
        <f t="shared" ref="O597:T597" si="543">O598+O601+O604</f>
        <v>0</v>
      </c>
      <c r="P597" s="9">
        <f t="shared" si="543"/>
        <v>0</v>
      </c>
      <c r="Q597" s="9">
        <f t="shared" si="543"/>
        <v>0</v>
      </c>
      <c r="R597" s="9">
        <f t="shared" si="543"/>
        <v>0</v>
      </c>
      <c r="S597" s="9">
        <f t="shared" si="543"/>
        <v>1448</v>
      </c>
      <c r="T597" s="9">
        <f t="shared" si="543"/>
        <v>0</v>
      </c>
      <c r="U597" s="9">
        <f t="shared" ref="U597:Z597" si="544">U598+U601+U604</f>
        <v>0</v>
      </c>
      <c r="V597" s="9">
        <f t="shared" si="544"/>
        <v>0</v>
      </c>
      <c r="W597" s="9">
        <f t="shared" si="544"/>
        <v>0</v>
      </c>
      <c r="X597" s="9">
        <f t="shared" si="544"/>
        <v>0</v>
      </c>
      <c r="Y597" s="9">
        <f t="shared" si="544"/>
        <v>1448</v>
      </c>
      <c r="Z597" s="9">
        <f t="shared" si="544"/>
        <v>0</v>
      </c>
    </row>
    <row r="598" spans="1:26" ht="20.100000000000001" hidden="1" customHeight="1" x14ac:dyDescent="0.25">
      <c r="A598" s="28" t="s">
        <v>25</v>
      </c>
      <c r="B598" s="26" t="str">
        <f>B596</f>
        <v>912</v>
      </c>
      <c r="C598" s="26" t="s">
        <v>21</v>
      </c>
      <c r="D598" s="26" t="s">
        <v>22</v>
      </c>
      <c r="E598" s="26" t="s">
        <v>534</v>
      </c>
      <c r="F598" s="26"/>
      <c r="G598" s="9">
        <f t="shared" ref="G598:V599" si="545">G599</f>
        <v>0</v>
      </c>
      <c r="H598" s="9">
        <f t="shared" si="545"/>
        <v>0</v>
      </c>
      <c r="I598" s="9">
        <f t="shared" si="545"/>
        <v>0</v>
      </c>
      <c r="J598" s="9">
        <f t="shared" si="545"/>
        <v>0</v>
      </c>
      <c r="K598" s="9">
        <f t="shared" si="545"/>
        <v>0</v>
      </c>
      <c r="L598" s="9">
        <f t="shared" si="545"/>
        <v>0</v>
      </c>
      <c r="M598" s="9">
        <f t="shared" si="545"/>
        <v>0</v>
      </c>
      <c r="N598" s="9">
        <f t="shared" si="545"/>
        <v>0</v>
      </c>
      <c r="O598" s="9">
        <f t="shared" si="545"/>
        <v>0</v>
      </c>
      <c r="P598" s="9">
        <f t="shared" si="545"/>
        <v>0</v>
      </c>
      <c r="Q598" s="9">
        <f t="shared" si="545"/>
        <v>0</v>
      </c>
      <c r="R598" s="9">
        <f t="shared" si="545"/>
        <v>0</v>
      </c>
      <c r="S598" s="9">
        <f t="shared" si="545"/>
        <v>0</v>
      </c>
      <c r="T598" s="9">
        <f t="shared" si="545"/>
        <v>0</v>
      </c>
      <c r="U598" s="9">
        <f t="shared" si="545"/>
        <v>0</v>
      </c>
      <c r="V598" s="9">
        <f t="shared" si="545"/>
        <v>0</v>
      </c>
      <c r="W598" s="9">
        <f t="shared" ref="U598:Z599" si="546">W599</f>
        <v>0</v>
      </c>
      <c r="X598" s="9">
        <f t="shared" si="546"/>
        <v>0</v>
      </c>
      <c r="Y598" s="9">
        <f t="shared" si="546"/>
        <v>0</v>
      </c>
      <c r="Z598" s="9">
        <f t="shared" si="546"/>
        <v>0</v>
      </c>
    </row>
    <row r="599" spans="1:26" ht="33" hidden="1" x14ac:dyDescent="0.25">
      <c r="A599" s="25" t="s">
        <v>12</v>
      </c>
      <c r="B599" s="26" t="str">
        <f t="shared" ref="B599:B612" si="547">B598</f>
        <v>912</v>
      </c>
      <c r="C599" s="26" t="s">
        <v>21</v>
      </c>
      <c r="D599" s="26" t="s">
        <v>22</v>
      </c>
      <c r="E599" s="26" t="s">
        <v>534</v>
      </c>
      <c r="F599" s="26" t="s">
        <v>13</v>
      </c>
      <c r="G599" s="9">
        <f t="shared" si="545"/>
        <v>0</v>
      </c>
      <c r="H599" s="9">
        <f t="shared" si="545"/>
        <v>0</v>
      </c>
      <c r="I599" s="9">
        <f t="shared" si="545"/>
        <v>0</v>
      </c>
      <c r="J599" s="9">
        <f t="shared" si="545"/>
        <v>0</v>
      </c>
      <c r="K599" s="9">
        <f t="shared" si="545"/>
        <v>0</v>
      </c>
      <c r="L599" s="9">
        <f t="shared" si="545"/>
        <v>0</v>
      </c>
      <c r="M599" s="9">
        <f t="shared" si="545"/>
        <v>0</v>
      </c>
      <c r="N599" s="9">
        <f t="shared" si="545"/>
        <v>0</v>
      </c>
      <c r="O599" s="9">
        <f t="shared" si="545"/>
        <v>0</v>
      </c>
      <c r="P599" s="9">
        <f t="shared" si="545"/>
        <v>0</v>
      </c>
      <c r="Q599" s="9">
        <f t="shared" si="545"/>
        <v>0</v>
      </c>
      <c r="R599" s="9">
        <f t="shared" si="545"/>
        <v>0</v>
      </c>
      <c r="S599" s="9">
        <f t="shared" si="545"/>
        <v>0</v>
      </c>
      <c r="T599" s="9">
        <f t="shared" si="545"/>
        <v>0</v>
      </c>
      <c r="U599" s="9">
        <f t="shared" si="546"/>
        <v>0</v>
      </c>
      <c r="V599" s="9">
        <f t="shared" si="546"/>
        <v>0</v>
      </c>
      <c r="W599" s="9">
        <f t="shared" si="546"/>
        <v>0</v>
      </c>
      <c r="X599" s="9">
        <f t="shared" si="546"/>
        <v>0</v>
      </c>
      <c r="Y599" s="9">
        <f t="shared" si="546"/>
        <v>0</v>
      </c>
      <c r="Z599" s="9">
        <f t="shared" si="546"/>
        <v>0</v>
      </c>
    </row>
    <row r="600" spans="1:26" ht="20.100000000000001" hidden="1" customHeight="1" x14ac:dyDescent="0.25">
      <c r="A600" s="28" t="s">
        <v>14</v>
      </c>
      <c r="B600" s="26" t="str">
        <f t="shared" si="547"/>
        <v>912</v>
      </c>
      <c r="C600" s="26" t="s">
        <v>21</v>
      </c>
      <c r="D600" s="26" t="s">
        <v>22</v>
      </c>
      <c r="E600" s="26" t="s">
        <v>534</v>
      </c>
      <c r="F600" s="26">
        <v>610</v>
      </c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20.100000000000001" hidden="1" customHeight="1" x14ac:dyDescent="0.25">
      <c r="A601" s="28" t="s">
        <v>26</v>
      </c>
      <c r="B601" s="26" t="str">
        <f t="shared" si="547"/>
        <v>912</v>
      </c>
      <c r="C601" s="26" t="s">
        <v>21</v>
      </c>
      <c r="D601" s="26" t="s">
        <v>22</v>
      </c>
      <c r="E601" s="26" t="s">
        <v>486</v>
      </c>
      <c r="F601" s="26"/>
      <c r="G601" s="9">
        <f>G602</f>
        <v>0</v>
      </c>
      <c r="H601" s="9">
        <f t="shared" ref="H601:W602" si="548">H602</f>
        <v>0</v>
      </c>
      <c r="I601" s="9">
        <f t="shared" si="548"/>
        <v>0</v>
      </c>
      <c r="J601" s="9">
        <f t="shared" si="548"/>
        <v>0</v>
      </c>
      <c r="K601" s="9">
        <f t="shared" si="548"/>
        <v>0</v>
      </c>
      <c r="L601" s="9">
        <f t="shared" si="548"/>
        <v>0</v>
      </c>
      <c r="M601" s="9">
        <f t="shared" si="548"/>
        <v>0</v>
      </c>
      <c r="N601" s="9">
        <f t="shared" si="548"/>
        <v>0</v>
      </c>
      <c r="O601" s="9">
        <f t="shared" si="548"/>
        <v>0</v>
      </c>
      <c r="P601" s="9">
        <f t="shared" si="548"/>
        <v>0</v>
      </c>
      <c r="Q601" s="9">
        <f t="shared" si="548"/>
        <v>0</v>
      </c>
      <c r="R601" s="9">
        <f t="shared" si="548"/>
        <v>0</v>
      </c>
      <c r="S601" s="9">
        <f t="shared" si="548"/>
        <v>0</v>
      </c>
      <c r="T601" s="9">
        <f t="shared" si="548"/>
        <v>0</v>
      </c>
      <c r="U601" s="9">
        <f t="shared" si="548"/>
        <v>0</v>
      </c>
      <c r="V601" s="9">
        <f t="shared" si="548"/>
        <v>0</v>
      </c>
      <c r="W601" s="9">
        <f t="shared" si="548"/>
        <v>0</v>
      </c>
      <c r="X601" s="9">
        <f t="shared" ref="U601:Z602" si="549">X602</f>
        <v>0</v>
      </c>
      <c r="Y601" s="9">
        <f t="shared" si="549"/>
        <v>0</v>
      </c>
      <c r="Z601" s="9">
        <f t="shared" si="549"/>
        <v>0</v>
      </c>
    </row>
    <row r="602" spans="1:26" ht="33" hidden="1" x14ac:dyDescent="0.25">
      <c r="A602" s="25" t="s">
        <v>12</v>
      </c>
      <c r="B602" s="26" t="str">
        <f t="shared" si="547"/>
        <v>912</v>
      </c>
      <c r="C602" s="26" t="s">
        <v>21</v>
      </c>
      <c r="D602" s="26" t="s">
        <v>22</v>
      </c>
      <c r="E602" s="26" t="s">
        <v>486</v>
      </c>
      <c r="F602" s="26" t="s">
        <v>13</v>
      </c>
      <c r="G602" s="9">
        <f>G603</f>
        <v>0</v>
      </c>
      <c r="H602" s="9">
        <f t="shared" si="548"/>
        <v>0</v>
      </c>
      <c r="I602" s="9">
        <f t="shared" si="548"/>
        <v>0</v>
      </c>
      <c r="J602" s="9">
        <f t="shared" si="548"/>
        <v>0</v>
      </c>
      <c r="K602" s="9">
        <f t="shared" si="548"/>
        <v>0</v>
      </c>
      <c r="L602" s="9">
        <f t="shared" si="548"/>
        <v>0</v>
      </c>
      <c r="M602" s="9">
        <f t="shared" si="548"/>
        <v>0</v>
      </c>
      <c r="N602" s="9">
        <f t="shared" si="548"/>
        <v>0</v>
      </c>
      <c r="O602" s="9">
        <f t="shared" si="548"/>
        <v>0</v>
      </c>
      <c r="P602" s="9">
        <f t="shared" si="548"/>
        <v>0</v>
      </c>
      <c r="Q602" s="9">
        <f t="shared" si="548"/>
        <v>0</v>
      </c>
      <c r="R602" s="9">
        <f t="shared" si="548"/>
        <v>0</v>
      </c>
      <c r="S602" s="9">
        <f t="shared" si="548"/>
        <v>0</v>
      </c>
      <c r="T602" s="9">
        <f t="shared" si="548"/>
        <v>0</v>
      </c>
      <c r="U602" s="9">
        <f t="shared" si="549"/>
        <v>0</v>
      </c>
      <c r="V602" s="9">
        <f t="shared" si="549"/>
        <v>0</v>
      </c>
      <c r="W602" s="9">
        <f t="shared" si="549"/>
        <v>0</v>
      </c>
      <c r="X602" s="9">
        <f t="shared" si="549"/>
        <v>0</v>
      </c>
      <c r="Y602" s="9">
        <f t="shared" si="549"/>
        <v>0</v>
      </c>
      <c r="Z602" s="9">
        <f t="shared" si="549"/>
        <v>0</v>
      </c>
    </row>
    <row r="603" spans="1:26" ht="20.100000000000001" hidden="1" customHeight="1" x14ac:dyDescent="0.25">
      <c r="A603" s="28" t="s">
        <v>14</v>
      </c>
      <c r="B603" s="26" t="str">
        <f t="shared" si="547"/>
        <v>912</v>
      </c>
      <c r="C603" s="26" t="s">
        <v>21</v>
      </c>
      <c r="D603" s="26" t="s">
        <v>22</v>
      </c>
      <c r="E603" s="26" t="s">
        <v>486</v>
      </c>
      <c r="F603" s="26">
        <v>610</v>
      </c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33" hidden="1" x14ac:dyDescent="0.25">
      <c r="A604" s="25" t="s">
        <v>27</v>
      </c>
      <c r="B604" s="26" t="str">
        <f t="shared" si="547"/>
        <v>912</v>
      </c>
      <c r="C604" s="26" t="s">
        <v>21</v>
      </c>
      <c r="D604" s="26" t="s">
        <v>22</v>
      </c>
      <c r="E604" s="26" t="s">
        <v>535</v>
      </c>
      <c r="F604" s="26"/>
      <c r="G604" s="11">
        <f t="shared" ref="G604:Z604" si="550">G605</f>
        <v>1448</v>
      </c>
      <c r="H604" s="11">
        <f t="shared" si="550"/>
        <v>0</v>
      </c>
      <c r="I604" s="11">
        <f t="shared" si="550"/>
        <v>0</v>
      </c>
      <c r="J604" s="11">
        <f t="shared" si="550"/>
        <v>0</v>
      </c>
      <c r="K604" s="11">
        <f t="shared" si="550"/>
        <v>0</v>
      </c>
      <c r="L604" s="11">
        <f t="shared" si="550"/>
        <v>0</v>
      </c>
      <c r="M604" s="11">
        <f t="shared" si="550"/>
        <v>1448</v>
      </c>
      <c r="N604" s="11">
        <f t="shared" si="550"/>
        <v>0</v>
      </c>
      <c r="O604" s="11">
        <f t="shared" si="550"/>
        <v>0</v>
      </c>
      <c r="P604" s="11">
        <f t="shared" si="550"/>
        <v>0</v>
      </c>
      <c r="Q604" s="11">
        <f t="shared" si="550"/>
        <v>0</v>
      </c>
      <c r="R604" s="11">
        <f t="shared" si="550"/>
        <v>0</v>
      </c>
      <c r="S604" s="11">
        <f t="shared" si="550"/>
        <v>1448</v>
      </c>
      <c r="T604" s="11">
        <f t="shared" si="550"/>
        <v>0</v>
      </c>
      <c r="U604" s="11">
        <f t="shared" si="550"/>
        <v>0</v>
      </c>
      <c r="V604" s="11">
        <f t="shared" si="550"/>
        <v>0</v>
      </c>
      <c r="W604" s="11">
        <f t="shared" si="550"/>
        <v>0</v>
      </c>
      <c r="X604" s="11">
        <f t="shared" si="550"/>
        <v>0</v>
      </c>
      <c r="Y604" s="11">
        <f t="shared" si="550"/>
        <v>1448</v>
      </c>
      <c r="Z604" s="11">
        <f t="shared" si="550"/>
        <v>0</v>
      </c>
    </row>
    <row r="605" spans="1:26" ht="33" hidden="1" x14ac:dyDescent="0.25">
      <c r="A605" s="25" t="s">
        <v>12</v>
      </c>
      <c r="B605" s="26" t="str">
        <f t="shared" si="547"/>
        <v>912</v>
      </c>
      <c r="C605" s="26" t="s">
        <v>21</v>
      </c>
      <c r="D605" s="26" t="s">
        <v>22</v>
      </c>
      <c r="E605" s="26" t="s">
        <v>535</v>
      </c>
      <c r="F605" s="26" t="s">
        <v>13</v>
      </c>
      <c r="G605" s="9">
        <f>G606+G607</f>
        <v>1448</v>
      </c>
      <c r="H605" s="9">
        <f t="shared" ref="H605:N605" si="551">H606+H607</f>
        <v>0</v>
      </c>
      <c r="I605" s="9">
        <f t="shared" si="551"/>
        <v>0</v>
      </c>
      <c r="J605" s="9">
        <f t="shared" si="551"/>
        <v>0</v>
      </c>
      <c r="K605" s="9">
        <f t="shared" si="551"/>
        <v>0</v>
      </c>
      <c r="L605" s="9">
        <f t="shared" si="551"/>
        <v>0</v>
      </c>
      <c r="M605" s="9">
        <f t="shared" si="551"/>
        <v>1448</v>
      </c>
      <c r="N605" s="9">
        <f t="shared" si="551"/>
        <v>0</v>
      </c>
      <c r="O605" s="9">
        <f t="shared" ref="O605:T605" si="552">O606+O607</f>
        <v>0</v>
      </c>
      <c r="P605" s="9">
        <f t="shared" si="552"/>
        <v>0</v>
      </c>
      <c r="Q605" s="9">
        <f t="shared" si="552"/>
        <v>0</v>
      </c>
      <c r="R605" s="9">
        <f t="shared" si="552"/>
        <v>0</v>
      </c>
      <c r="S605" s="9">
        <f t="shared" si="552"/>
        <v>1448</v>
      </c>
      <c r="T605" s="9">
        <f t="shared" si="552"/>
        <v>0</v>
      </c>
      <c r="U605" s="9">
        <f t="shared" ref="U605:Z605" si="553">U606+U607</f>
        <v>0</v>
      </c>
      <c r="V605" s="9">
        <f t="shared" si="553"/>
        <v>0</v>
      </c>
      <c r="W605" s="9">
        <f t="shared" si="553"/>
        <v>0</v>
      </c>
      <c r="X605" s="9">
        <f t="shared" si="553"/>
        <v>0</v>
      </c>
      <c r="Y605" s="9">
        <f t="shared" si="553"/>
        <v>1448</v>
      </c>
      <c r="Z605" s="9">
        <f t="shared" si="553"/>
        <v>0</v>
      </c>
    </row>
    <row r="606" spans="1:26" ht="20.100000000000001" hidden="1" customHeight="1" x14ac:dyDescent="0.25">
      <c r="A606" s="28" t="s">
        <v>14</v>
      </c>
      <c r="B606" s="26" t="str">
        <f t="shared" si="547"/>
        <v>912</v>
      </c>
      <c r="C606" s="26" t="s">
        <v>21</v>
      </c>
      <c r="D606" s="26" t="s">
        <v>22</v>
      </c>
      <c r="E606" s="26" t="s">
        <v>535</v>
      </c>
      <c r="F606" s="26">
        <v>610</v>
      </c>
      <c r="G606" s="9">
        <v>823</v>
      </c>
      <c r="H606" s="9"/>
      <c r="I606" s="86"/>
      <c r="J606" s="86"/>
      <c r="K606" s="86"/>
      <c r="L606" s="86"/>
      <c r="M606" s="9">
        <f t="shared" ref="M606:M607" si="554">G606+I606+J606+K606+L606</f>
        <v>823</v>
      </c>
      <c r="N606" s="9">
        <f t="shared" ref="N606:N607" si="555">H606+L606</f>
        <v>0</v>
      </c>
      <c r="O606" s="87"/>
      <c r="P606" s="87"/>
      <c r="Q606" s="87"/>
      <c r="R606" s="87"/>
      <c r="S606" s="9">
        <f t="shared" ref="S606:S607" si="556">M606+O606+P606+Q606+R606</f>
        <v>823</v>
      </c>
      <c r="T606" s="9">
        <f t="shared" ref="T606:T607" si="557">N606+R606</f>
        <v>0</v>
      </c>
      <c r="U606" s="87"/>
      <c r="V606" s="87"/>
      <c r="W606" s="87"/>
      <c r="X606" s="87"/>
      <c r="Y606" s="9">
        <f t="shared" ref="Y606:Y607" si="558">S606+U606+V606+W606+X606</f>
        <v>823</v>
      </c>
      <c r="Z606" s="9">
        <f t="shared" ref="Z606:Z607" si="559">T606+X606</f>
        <v>0</v>
      </c>
    </row>
    <row r="607" spans="1:26" ht="20.100000000000001" hidden="1" customHeight="1" x14ac:dyDescent="0.25">
      <c r="A607" s="28" t="s">
        <v>24</v>
      </c>
      <c r="B607" s="26" t="str">
        <f t="shared" si="547"/>
        <v>912</v>
      </c>
      <c r="C607" s="26" t="s">
        <v>21</v>
      </c>
      <c r="D607" s="26" t="s">
        <v>22</v>
      </c>
      <c r="E607" s="26" t="s">
        <v>535</v>
      </c>
      <c r="F607" s="26">
        <v>620</v>
      </c>
      <c r="G607" s="9">
        <v>625</v>
      </c>
      <c r="H607" s="9"/>
      <c r="I607" s="86"/>
      <c r="J607" s="86"/>
      <c r="K607" s="86"/>
      <c r="L607" s="86"/>
      <c r="M607" s="9">
        <f t="shared" si="554"/>
        <v>625</v>
      </c>
      <c r="N607" s="9">
        <f t="shared" si="555"/>
        <v>0</v>
      </c>
      <c r="O607" s="87"/>
      <c r="P607" s="87"/>
      <c r="Q607" s="87"/>
      <c r="R607" s="87"/>
      <c r="S607" s="9">
        <f t="shared" si="556"/>
        <v>625</v>
      </c>
      <c r="T607" s="9">
        <f t="shared" si="557"/>
        <v>0</v>
      </c>
      <c r="U607" s="87"/>
      <c r="V607" s="87"/>
      <c r="W607" s="87"/>
      <c r="X607" s="87"/>
      <c r="Y607" s="9">
        <f t="shared" si="558"/>
        <v>625</v>
      </c>
      <c r="Z607" s="9">
        <f t="shared" si="559"/>
        <v>0</v>
      </c>
    </row>
    <row r="608" spans="1:26" ht="33" hidden="1" x14ac:dyDescent="0.25">
      <c r="A608" s="25" t="s">
        <v>324</v>
      </c>
      <c r="B608" s="26" t="str">
        <f t="shared" si="547"/>
        <v>912</v>
      </c>
      <c r="C608" s="26" t="s">
        <v>21</v>
      </c>
      <c r="D608" s="26" t="s">
        <v>22</v>
      </c>
      <c r="E608" s="47" t="s">
        <v>394</v>
      </c>
      <c r="F608" s="26"/>
      <c r="G608" s="9"/>
      <c r="H608" s="9"/>
      <c r="I608" s="86"/>
      <c r="J608" s="86"/>
      <c r="K608" s="86"/>
      <c r="L608" s="86"/>
      <c r="M608" s="9"/>
      <c r="N608" s="9"/>
      <c r="O608" s="87">
        <f>O609</f>
        <v>0</v>
      </c>
      <c r="P608" s="9">
        <f t="shared" ref="P608:Z611" si="560">P609</f>
        <v>85</v>
      </c>
      <c r="Q608" s="87">
        <f t="shared" si="560"/>
        <v>0</v>
      </c>
      <c r="R608" s="87">
        <f t="shared" si="560"/>
        <v>0</v>
      </c>
      <c r="S608" s="9">
        <f t="shared" si="560"/>
        <v>85</v>
      </c>
      <c r="T608" s="9">
        <f t="shared" si="560"/>
        <v>0</v>
      </c>
      <c r="U608" s="87">
        <f>U609</f>
        <v>0</v>
      </c>
      <c r="V608" s="9">
        <f t="shared" si="560"/>
        <v>0</v>
      </c>
      <c r="W608" s="87">
        <f t="shared" si="560"/>
        <v>0</v>
      </c>
      <c r="X608" s="87">
        <f t="shared" si="560"/>
        <v>0</v>
      </c>
      <c r="Y608" s="9">
        <f t="shared" si="560"/>
        <v>85</v>
      </c>
      <c r="Z608" s="9">
        <f t="shared" si="560"/>
        <v>0</v>
      </c>
    </row>
    <row r="609" spans="1:26" ht="20.100000000000001" hidden="1" customHeight="1" x14ac:dyDescent="0.25">
      <c r="A609" s="28" t="s">
        <v>15</v>
      </c>
      <c r="B609" s="26" t="str">
        <f t="shared" si="547"/>
        <v>912</v>
      </c>
      <c r="C609" s="26" t="s">
        <v>21</v>
      </c>
      <c r="D609" s="26" t="s">
        <v>22</v>
      </c>
      <c r="E609" s="26" t="s">
        <v>395</v>
      </c>
      <c r="F609" s="26"/>
      <c r="G609" s="9"/>
      <c r="H609" s="9"/>
      <c r="I609" s="86"/>
      <c r="J609" s="86"/>
      <c r="K609" s="86"/>
      <c r="L609" s="86"/>
      <c r="M609" s="9"/>
      <c r="N609" s="9"/>
      <c r="O609" s="87">
        <f>O610</f>
        <v>0</v>
      </c>
      <c r="P609" s="9">
        <f t="shared" si="560"/>
        <v>85</v>
      </c>
      <c r="Q609" s="87">
        <f t="shared" si="560"/>
        <v>0</v>
      </c>
      <c r="R609" s="87">
        <f t="shared" si="560"/>
        <v>0</v>
      </c>
      <c r="S609" s="9">
        <f t="shared" si="560"/>
        <v>85</v>
      </c>
      <c r="T609" s="9">
        <f t="shared" si="560"/>
        <v>0</v>
      </c>
      <c r="U609" s="87">
        <f>U610</f>
        <v>0</v>
      </c>
      <c r="V609" s="9">
        <f t="shared" si="560"/>
        <v>0</v>
      </c>
      <c r="W609" s="87">
        <f t="shared" si="560"/>
        <v>0</v>
      </c>
      <c r="X609" s="87">
        <f t="shared" si="560"/>
        <v>0</v>
      </c>
      <c r="Y609" s="9">
        <f t="shared" si="560"/>
        <v>85</v>
      </c>
      <c r="Z609" s="9">
        <f t="shared" si="560"/>
        <v>0</v>
      </c>
    </row>
    <row r="610" spans="1:26" ht="33" hidden="1" x14ac:dyDescent="0.25">
      <c r="A610" s="25" t="s">
        <v>27</v>
      </c>
      <c r="B610" s="26" t="str">
        <f t="shared" si="547"/>
        <v>912</v>
      </c>
      <c r="C610" s="26" t="s">
        <v>21</v>
      </c>
      <c r="D610" s="26" t="s">
        <v>22</v>
      </c>
      <c r="E610" s="26" t="s">
        <v>733</v>
      </c>
      <c r="F610" s="26"/>
      <c r="G610" s="9"/>
      <c r="H610" s="9"/>
      <c r="I610" s="86"/>
      <c r="J610" s="86"/>
      <c r="K610" s="86"/>
      <c r="L610" s="86"/>
      <c r="M610" s="9"/>
      <c r="N610" s="9"/>
      <c r="O610" s="87">
        <f>O611</f>
        <v>0</v>
      </c>
      <c r="P610" s="9">
        <f t="shared" si="560"/>
        <v>85</v>
      </c>
      <c r="Q610" s="87">
        <f t="shared" si="560"/>
        <v>0</v>
      </c>
      <c r="R610" s="87">
        <f t="shared" si="560"/>
        <v>0</v>
      </c>
      <c r="S610" s="9">
        <f t="shared" si="560"/>
        <v>85</v>
      </c>
      <c r="T610" s="9">
        <f t="shared" si="560"/>
        <v>0</v>
      </c>
      <c r="U610" s="87">
        <f>U611</f>
        <v>0</v>
      </c>
      <c r="V610" s="9">
        <f t="shared" si="560"/>
        <v>0</v>
      </c>
      <c r="W610" s="87">
        <f t="shared" si="560"/>
        <v>0</v>
      </c>
      <c r="X610" s="87">
        <f t="shared" si="560"/>
        <v>0</v>
      </c>
      <c r="Y610" s="9">
        <f t="shared" si="560"/>
        <v>85</v>
      </c>
      <c r="Z610" s="9">
        <f t="shared" si="560"/>
        <v>0</v>
      </c>
    </row>
    <row r="611" spans="1:26" ht="32.25" hidden="1" customHeight="1" x14ac:dyDescent="0.25">
      <c r="A611" s="54" t="s">
        <v>12</v>
      </c>
      <c r="B611" s="26" t="str">
        <f t="shared" si="547"/>
        <v>912</v>
      </c>
      <c r="C611" s="26" t="s">
        <v>21</v>
      </c>
      <c r="D611" s="26" t="s">
        <v>22</v>
      </c>
      <c r="E611" s="26" t="s">
        <v>733</v>
      </c>
      <c r="F611" s="26" t="s">
        <v>13</v>
      </c>
      <c r="G611" s="9"/>
      <c r="H611" s="9"/>
      <c r="I611" s="86"/>
      <c r="J611" s="86"/>
      <c r="K611" s="86"/>
      <c r="L611" s="86"/>
      <c r="M611" s="9"/>
      <c r="N611" s="9"/>
      <c r="O611" s="87">
        <f>O612</f>
        <v>0</v>
      </c>
      <c r="P611" s="9">
        <f t="shared" si="560"/>
        <v>85</v>
      </c>
      <c r="Q611" s="87">
        <f t="shared" si="560"/>
        <v>0</v>
      </c>
      <c r="R611" s="87">
        <f t="shared" si="560"/>
        <v>0</v>
      </c>
      <c r="S611" s="9">
        <f t="shared" si="560"/>
        <v>85</v>
      </c>
      <c r="T611" s="9">
        <f t="shared" si="560"/>
        <v>0</v>
      </c>
      <c r="U611" s="87">
        <f>U612</f>
        <v>0</v>
      </c>
      <c r="V611" s="9">
        <f t="shared" si="560"/>
        <v>0</v>
      </c>
      <c r="W611" s="87">
        <f t="shared" si="560"/>
        <v>0</v>
      </c>
      <c r="X611" s="87">
        <f t="shared" si="560"/>
        <v>0</v>
      </c>
      <c r="Y611" s="9">
        <f t="shared" si="560"/>
        <v>85</v>
      </c>
      <c r="Z611" s="9">
        <f t="shared" si="560"/>
        <v>0</v>
      </c>
    </row>
    <row r="612" spans="1:26" ht="20.100000000000001" hidden="1" customHeight="1" x14ac:dyDescent="0.25">
      <c r="A612" s="28" t="s">
        <v>14</v>
      </c>
      <c r="B612" s="26" t="str">
        <f t="shared" si="547"/>
        <v>912</v>
      </c>
      <c r="C612" s="26" t="s">
        <v>21</v>
      </c>
      <c r="D612" s="26" t="s">
        <v>22</v>
      </c>
      <c r="E612" s="26" t="s">
        <v>733</v>
      </c>
      <c r="F612" s="26" t="s">
        <v>35</v>
      </c>
      <c r="G612" s="9"/>
      <c r="H612" s="9"/>
      <c r="I612" s="86"/>
      <c r="J612" s="86"/>
      <c r="K612" s="86"/>
      <c r="L612" s="86"/>
      <c r="M612" s="9"/>
      <c r="N612" s="9"/>
      <c r="O612" s="87"/>
      <c r="P612" s="9">
        <v>85</v>
      </c>
      <c r="Q612" s="87"/>
      <c r="R612" s="87"/>
      <c r="S612" s="9">
        <f t="shared" ref="S612" si="561">M612+O612+P612+Q612+R612</f>
        <v>85</v>
      </c>
      <c r="T612" s="9">
        <f t="shared" ref="T612" si="562">N612+R612</f>
        <v>0</v>
      </c>
      <c r="U612" s="87"/>
      <c r="V612" s="9"/>
      <c r="W612" s="87"/>
      <c r="X612" s="87"/>
      <c r="Y612" s="9">
        <f t="shared" ref="Y612" si="563">S612+U612+V612+W612+X612</f>
        <v>85</v>
      </c>
      <c r="Z612" s="9">
        <f t="shared" ref="Z612" si="564">T612+X612</f>
        <v>0</v>
      </c>
    </row>
    <row r="613" spans="1:26" hidden="1" x14ac:dyDescent="0.25">
      <c r="A613" s="25"/>
      <c r="B613" s="26"/>
      <c r="C613" s="26"/>
      <c r="D613" s="26"/>
      <c r="E613" s="26"/>
      <c r="F613" s="9"/>
      <c r="G613" s="9"/>
      <c r="H613" s="9"/>
      <c r="I613" s="86"/>
      <c r="J613" s="86"/>
      <c r="K613" s="86"/>
      <c r="L613" s="86"/>
      <c r="M613" s="86"/>
      <c r="N613" s="86"/>
      <c r="O613" s="87"/>
      <c r="P613" s="87"/>
      <c r="Q613" s="87"/>
      <c r="R613" s="87"/>
      <c r="S613" s="87"/>
      <c r="T613" s="87"/>
      <c r="U613" s="87"/>
      <c r="V613" s="87"/>
      <c r="W613" s="87"/>
      <c r="X613" s="87"/>
      <c r="Y613" s="87"/>
      <c r="Z613" s="87"/>
    </row>
    <row r="614" spans="1:26" ht="42" hidden="1" customHeight="1" x14ac:dyDescent="0.3">
      <c r="A614" s="23" t="s">
        <v>28</v>
      </c>
      <c r="B614" s="24">
        <v>912</v>
      </c>
      <c r="C614" s="24" t="s">
        <v>21</v>
      </c>
      <c r="D614" s="24" t="s">
        <v>29</v>
      </c>
      <c r="E614" s="24"/>
      <c r="F614" s="24"/>
      <c r="G614" s="15">
        <f t="shared" ref="G614:V618" si="565">G615</f>
        <v>164</v>
      </c>
      <c r="H614" s="15">
        <f t="shared" si="565"/>
        <v>0</v>
      </c>
      <c r="I614" s="15">
        <f t="shared" si="565"/>
        <v>0</v>
      </c>
      <c r="J614" s="15">
        <f t="shared" si="565"/>
        <v>0</v>
      </c>
      <c r="K614" s="15">
        <f t="shared" si="565"/>
        <v>0</v>
      </c>
      <c r="L614" s="15">
        <f t="shared" si="565"/>
        <v>0</v>
      </c>
      <c r="M614" s="15">
        <f t="shared" si="565"/>
        <v>164</v>
      </c>
      <c r="N614" s="15">
        <f t="shared" si="565"/>
        <v>0</v>
      </c>
      <c r="O614" s="15">
        <f t="shared" si="565"/>
        <v>0</v>
      </c>
      <c r="P614" s="15">
        <f t="shared" si="565"/>
        <v>0</v>
      </c>
      <c r="Q614" s="15">
        <f t="shared" si="565"/>
        <v>0</v>
      </c>
      <c r="R614" s="15">
        <f t="shared" si="565"/>
        <v>0</v>
      </c>
      <c r="S614" s="15">
        <f t="shared" si="565"/>
        <v>164</v>
      </c>
      <c r="T614" s="15">
        <f t="shared" si="565"/>
        <v>0</v>
      </c>
      <c r="U614" s="15">
        <f t="shared" si="565"/>
        <v>0</v>
      </c>
      <c r="V614" s="15">
        <f t="shared" si="565"/>
        <v>0</v>
      </c>
      <c r="W614" s="15">
        <f t="shared" ref="U614:Z618" si="566">W615</f>
        <v>0</v>
      </c>
      <c r="X614" s="15">
        <f t="shared" si="566"/>
        <v>0</v>
      </c>
      <c r="Y614" s="15">
        <f t="shared" si="566"/>
        <v>164</v>
      </c>
      <c r="Z614" s="15">
        <f t="shared" si="566"/>
        <v>0</v>
      </c>
    </row>
    <row r="615" spans="1:26" ht="33" hidden="1" x14ac:dyDescent="0.25">
      <c r="A615" s="25" t="s">
        <v>719</v>
      </c>
      <c r="B615" s="26">
        <v>912</v>
      </c>
      <c r="C615" s="26" t="s">
        <v>21</v>
      </c>
      <c r="D615" s="26" t="s">
        <v>29</v>
      </c>
      <c r="E615" s="26" t="s">
        <v>39</v>
      </c>
      <c r="F615" s="26"/>
      <c r="G615" s="9">
        <f t="shared" si="565"/>
        <v>164</v>
      </c>
      <c r="H615" s="9">
        <f t="shared" si="565"/>
        <v>0</v>
      </c>
      <c r="I615" s="9">
        <f t="shared" si="565"/>
        <v>0</v>
      </c>
      <c r="J615" s="9">
        <f t="shared" si="565"/>
        <v>0</v>
      </c>
      <c r="K615" s="9">
        <f t="shared" si="565"/>
        <v>0</v>
      </c>
      <c r="L615" s="9">
        <f t="shared" si="565"/>
        <v>0</v>
      </c>
      <c r="M615" s="9">
        <f t="shared" si="565"/>
        <v>164</v>
      </c>
      <c r="N615" s="9">
        <f t="shared" si="565"/>
        <v>0</v>
      </c>
      <c r="O615" s="9">
        <f t="shared" si="565"/>
        <v>0</v>
      </c>
      <c r="P615" s="9">
        <f t="shared" si="565"/>
        <v>0</v>
      </c>
      <c r="Q615" s="9">
        <f t="shared" si="565"/>
        <v>0</v>
      </c>
      <c r="R615" s="9">
        <f t="shared" si="565"/>
        <v>0</v>
      </c>
      <c r="S615" s="9">
        <f t="shared" si="565"/>
        <v>164</v>
      </c>
      <c r="T615" s="9">
        <f t="shared" si="565"/>
        <v>0</v>
      </c>
      <c r="U615" s="9">
        <f t="shared" si="566"/>
        <v>0</v>
      </c>
      <c r="V615" s="9">
        <f t="shared" si="566"/>
        <v>0</v>
      </c>
      <c r="W615" s="9">
        <f t="shared" si="566"/>
        <v>0</v>
      </c>
      <c r="X615" s="9">
        <f t="shared" si="566"/>
        <v>0</v>
      </c>
      <c r="Y615" s="9">
        <f t="shared" si="566"/>
        <v>164</v>
      </c>
      <c r="Z615" s="9">
        <f t="shared" si="566"/>
        <v>0</v>
      </c>
    </row>
    <row r="616" spans="1:26" ht="20.100000000000001" hidden="1" customHeight="1" x14ac:dyDescent="0.25">
      <c r="A616" s="28" t="s">
        <v>15</v>
      </c>
      <c r="B616" s="26">
        <v>912</v>
      </c>
      <c r="C616" s="26" t="s">
        <v>21</v>
      </c>
      <c r="D616" s="26" t="s">
        <v>29</v>
      </c>
      <c r="E616" s="26" t="s">
        <v>42</v>
      </c>
      <c r="F616" s="26"/>
      <c r="G616" s="9">
        <f t="shared" si="565"/>
        <v>164</v>
      </c>
      <c r="H616" s="9">
        <f t="shared" si="565"/>
        <v>0</v>
      </c>
      <c r="I616" s="9">
        <f t="shared" si="565"/>
        <v>0</v>
      </c>
      <c r="J616" s="9">
        <f t="shared" si="565"/>
        <v>0</v>
      </c>
      <c r="K616" s="9">
        <f t="shared" si="565"/>
        <v>0</v>
      </c>
      <c r="L616" s="9">
        <f t="shared" si="565"/>
        <v>0</v>
      </c>
      <c r="M616" s="9">
        <f t="shared" si="565"/>
        <v>164</v>
      </c>
      <c r="N616" s="9">
        <f t="shared" si="565"/>
        <v>0</v>
      </c>
      <c r="O616" s="9">
        <f t="shared" si="565"/>
        <v>0</v>
      </c>
      <c r="P616" s="9">
        <f t="shared" si="565"/>
        <v>0</v>
      </c>
      <c r="Q616" s="9">
        <f t="shared" si="565"/>
        <v>0</v>
      </c>
      <c r="R616" s="9">
        <f t="shared" si="565"/>
        <v>0</v>
      </c>
      <c r="S616" s="9">
        <f t="shared" si="565"/>
        <v>164</v>
      </c>
      <c r="T616" s="9">
        <f t="shared" si="565"/>
        <v>0</v>
      </c>
      <c r="U616" s="9">
        <f t="shared" si="566"/>
        <v>0</v>
      </c>
      <c r="V616" s="9">
        <f t="shared" si="566"/>
        <v>0</v>
      </c>
      <c r="W616" s="9">
        <f t="shared" si="566"/>
        <v>0</v>
      </c>
      <c r="X616" s="9">
        <f t="shared" si="566"/>
        <v>0</v>
      </c>
      <c r="Y616" s="9">
        <f t="shared" si="566"/>
        <v>164</v>
      </c>
      <c r="Z616" s="9">
        <f t="shared" si="566"/>
        <v>0</v>
      </c>
    </row>
    <row r="617" spans="1:26" ht="33" hidden="1" x14ac:dyDescent="0.25">
      <c r="A617" s="25" t="s">
        <v>30</v>
      </c>
      <c r="B617" s="26">
        <v>912</v>
      </c>
      <c r="C617" s="26" t="s">
        <v>21</v>
      </c>
      <c r="D617" s="26" t="s">
        <v>29</v>
      </c>
      <c r="E617" s="26" t="s">
        <v>54</v>
      </c>
      <c r="F617" s="26"/>
      <c r="G617" s="9">
        <f t="shared" si="565"/>
        <v>164</v>
      </c>
      <c r="H617" s="9">
        <f t="shared" si="565"/>
        <v>0</v>
      </c>
      <c r="I617" s="9">
        <f t="shared" si="565"/>
        <v>0</v>
      </c>
      <c r="J617" s="9">
        <f t="shared" si="565"/>
        <v>0</v>
      </c>
      <c r="K617" s="9">
        <f t="shared" si="565"/>
        <v>0</v>
      </c>
      <c r="L617" s="9">
        <f t="shared" si="565"/>
        <v>0</v>
      </c>
      <c r="M617" s="9">
        <f t="shared" si="565"/>
        <v>164</v>
      </c>
      <c r="N617" s="9">
        <f t="shared" si="565"/>
        <v>0</v>
      </c>
      <c r="O617" s="9">
        <f t="shared" si="565"/>
        <v>0</v>
      </c>
      <c r="P617" s="9">
        <f t="shared" si="565"/>
        <v>0</v>
      </c>
      <c r="Q617" s="9">
        <f t="shared" si="565"/>
        <v>0</v>
      </c>
      <c r="R617" s="9">
        <f t="shared" si="565"/>
        <v>0</v>
      </c>
      <c r="S617" s="9">
        <f t="shared" si="565"/>
        <v>164</v>
      </c>
      <c r="T617" s="9">
        <f t="shared" si="565"/>
        <v>0</v>
      </c>
      <c r="U617" s="9">
        <f t="shared" si="566"/>
        <v>0</v>
      </c>
      <c r="V617" s="9">
        <f t="shared" si="566"/>
        <v>0</v>
      </c>
      <c r="W617" s="9">
        <f t="shared" si="566"/>
        <v>0</v>
      </c>
      <c r="X617" s="9">
        <f t="shared" si="566"/>
        <v>0</v>
      </c>
      <c r="Y617" s="9">
        <f t="shared" si="566"/>
        <v>164</v>
      </c>
      <c r="Z617" s="9">
        <f t="shared" si="566"/>
        <v>0</v>
      </c>
    </row>
    <row r="618" spans="1:26" ht="33" hidden="1" x14ac:dyDescent="0.25">
      <c r="A618" s="25" t="s">
        <v>243</v>
      </c>
      <c r="B618" s="26">
        <v>912</v>
      </c>
      <c r="C618" s="26" t="s">
        <v>21</v>
      </c>
      <c r="D618" s="26" t="s">
        <v>29</v>
      </c>
      <c r="E618" s="26" t="s">
        <v>54</v>
      </c>
      <c r="F618" s="26" t="s">
        <v>31</v>
      </c>
      <c r="G618" s="9">
        <f t="shared" si="565"/>
        <v>164</v>
      </c>
      <c r="H618" s="9">
        <f t="shared" si="565"/>
        <v>0</v>
      </c>
      <c r="I618" s="9">
        <f t="shared" si="565"/>
        <v>0</v>
      </c>
      <c r="J618" s="9">
        <f t="shared" si="565"/>
        <v>0</v>
      </c>
      <c r="K618" s="9">
        <f t="shared" si="565"/>
        <v>0</v>
      </c>
      <c r="L618" s="9">
        <f t="shared" si="565"/>
        <v>0</v>
      </c>
      <c r="M618" s="9">
        <f t="shared" si="565"/>
        <v>164</v>
      </c>
      <c r="N618" s="9">
        <f t="shared" si="565"/>
        <v>0</v>
      </c>
      <c r="O618" s="9">
        <f t="shared" si="565"/>
        <v>0</v>
      </c>
      <c r="P618" s="9">
        <f t="shared" si="565"/>
        <v>0</v>
      </c>
      <c r="Q618" s="9">
        <f t="shared" si="565"/>
        <v>0</v>
      </c>
      <c r="R618" s="9">
        <f t="shared" si="565"/>
        <v>0</v>
      </c>
      <c r="S618" s="9">
        <f t="shared" si="565"/>
        <v>164</v>
      </c>
      <c r="T618" s="9">
        <f t="shared" si="565"/>
        <v>0</v>
      </c>
      <c r="U618" s="9">
        <f t="shared" si="566"/>
        <v>0</v>
      </c>
      <c r="V618" s="9">
        <f t="shared" si="566"/>
        <v>0</v>
      </c>
      <c r="W618" s="9">
        <f t="shared" si="566"/>
        <v>0</v>
      </c>
      <c r="X618" s="9">
        <f t="shared" si="566"/>
        <v>0</v>
      </c>
      <c r="Y618" s="9">
        <f t="shared" si="566"/>
        <v>164</v>
      </c>
      <c r="Z618" s="9">
        <f t="shared" si="566"/>
        <v>0</v>
      </c>
    </row>
    <row r="619" spans="1:26" ht="33" hidden="1" x14ac:dyDescent="0.25">
      <c r="A619" s="25" t="s">
        <v>37</v>
      </c>
      <c r="B619" s="26">
        <v>912</v>
      </c>
      <c r="C619" s="26" t="s">
        <v>21</v>
      </c>
      <c r="D619" s="26" t="s">
        <v>29</v>
      </c>
      <c r="E619" s="26" t="s">
        <v>54</v>
      </c>
      <c r="F619" s="26" t="s">
        <v>38</v>
      </c>
      <c r="G619" s="9">
        <f>74+90</f>
        <v>164</v>
      </c>
      <c r="H619" s="9"/>
      <c r="I619" s="86"/>
      <c r="J619" s="86"/>
      <c r="K619" s="86"/>
      <c r="L619" s="86"/>
      <c r="M619" s="9">
        <f>G619+I619+J619+K619+L619</f>
        <v>164</v>
      </c>
      <c r="N619" s="9">
        <f>H619+L619</f>
        <v>0</v>
      </c>
      <c r="O619" s="87"/>
      <c r="P619" s="87"/>
      <c r="Q619" s="87"/>
      <c r="R619" s="87"/>
      <c r="S619" s="9">
        <f>M619+O619+P619+Q619+R619</f>
        <v>164</v>
      </c>
      <c r="T619" s="9">
        <f>N619+R619</f>
        <v>0</v>
      </c>
      <c r="U619" s="87"/>
      <c r="V619" s="87"/>
      <c r="W619" s="87"/>
      <c r="X619" s="87"/>
      <c r="Y619" s="9">
        <f>S619+U619+V619+W619+X619</f>
        <v>164</v>
      </c>
      <c r="Z619" s="9">
        <f>T619+X619</f>
        <v>0</v>
      </c>
    </row>
    <row r="620" spans="1:26" hidden="1" x14ac:dyDescent="0.25">
      <c r="A620" s="25"/>
      <c r="B620" s="26"/>
      <c r="C620" s="26"/>
      <c r="D620" s="26"/>
      <c r="E620" s="47"/>
      <c r="F620" s="9"/>
      <c r="G620" s="9"/>
      <c r="H620" s="9"/>
      <c r="I620" s="86"/>
      <c r="J620" s="86"/>
      <c r="K620" s="86"/>
      <c r="L620" s="86"/>
      <c r="M620" s="86"/>
      <c r="N620" s="86"/>
      <c r="O620" s="87"/>
      <c r="P620" s="87"/>
      <c r="Q620" s="87"/>
      <c r="R620" s="87"/>
      <c r="S620" s="87"/>
      <c r="T620" s="87"/>
      <c r="U620" s="87"/>
      <c r="V620" s="87"/>
      <c r="W620" s="87"/>
      <c r="X620" s="87"/>
      <c r="Y620" s="87"/>
      <c r="Z620" s="87"/>
    </row>
    <row r="621" spans="1:26" ht="40.5" hidden="1" x14ac:dyDescent="0.3">
      <c r="A621" s="20" t="s">
        <v>479</v>
      </c>
      <c r="B621" s="21">
        <v>913</v>
      </c>
      <c r="C621" s="21"/>
      <c r="D621" s="21"/>
      <c r="E621" s="21"/>
      <c r="F621" s="21"/>
      <c r="G621" s="6">
        <f t="shared" ref="G621:Z621" si="567">G623+G658+G701+G739+G753+G786</f>
        <v>2292163</v>
      </c>
      <c r="H621" s="6">
        <f t="shared" si="567"/>
        <v>123199</v>
      </c>
      <c r="I621" s="6">
        <f t="shared" si="567"/>
        <v>0</v>
      </c>
      <c r="J621" s="6">
        <f t="shared" si="567"/>
        <v>0</v>
      </c>
      <c r="K621" s="6">
        <f t="shared" si="567"/>
        <v>0</v>
      </c>
      <c r="L621" s="6">
        <f t="shared" si="567"/>
        <v>0</v>
      </c>
      <c r="M621" s="6">
        <f t="shared" si="567"/>
        <v>2292163</v>
      </c>
      <c r="N621" s="6">
        <f t="shared" si="567"/>
        <v>123199</v>
      </c>
      <c r="O621" s="6">
        <f t="shared" si="567"/>
        <v>0</v>
      </c>
      <c r="P621" s="6">
        <f t="shared" si="567"/>
        <v>0</v>
      </c>
      <c r="Q621" s="6">
        <f t="shared" si="567"/>
        <v>0</v>
      </c>
      <c r="R621" s="6">
        <f t="shared" si="567"/>
        <v>786322</v>
      </c>
      <c r="S621" s="6">
        <f t="shared" si="567"/>
        <v>3078485</v>
      </c>
      <c r="T621" s="6">
        <f t="shared" si="567"/>
        <v>909521</v>
      </c>
      <c r="U621" s="6">
        <f t="shared" si="567"/>
        <v>0</v>
      </c>
      <c r="V621" s="6">
        <f t="shared" si="567"/>
        <v>0</v>
      </c>
      <c r="W621" s="6">
        <f t="shared" si="567"/>
        <v>0</v>
      </c>
      <c r="X621" s="6">
        <f t="shared" si="567"/>
        <v>38660</v>
      </c>
      <c r="Y621" s="6">
        <f t="shared" si="567"/>
        <v>3117145</v>
      </c>
      <c r="Z621" s="6">
        <f t="shared" si="567"/>
        <v>948181</v>
      </c>
    </row>
    <row r="622" spans="1:26" s="74" customFormat="1" hidden="1" x14ac:dyDescent="0.25">
      <c r="A622" s="75"/>
      <c r="B622" s="27"/>
      <c r="C622" s="27"/>
      <c r="D622" s="27"/>
      <c r="E622" s="27"/>
      <c r="F622" s="27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8.75" hidden="1" x14ac:dyDescent="0.3">
      <c r="A623" s="23" t="s">
        <v>184</v>
      </c>
      <c r="B623" s="53">
        <v>913</v>
      </c>
      <c r="C623" s="24" t="s">
        <v>7</v>
      </c>
      <c r="D623" s="24" t="s">
        <v>22</v>
      </c>
      <c r="E623" s="24"/>
      <c r="F623" s="24"/>
      <c r="G623" s="7">
        <f t="shared" ref="G623" si="568">G624+G652</f>
        <v>1141976</v>
      </c>
      <c r="H623" s="7">
        <f t="shared" ref="H623:N623" si="569">H624+H652</f>
        <v>0</v>
      </c>
      <c r="I623" s="7">
        <f t="shared" si="569"/>
        <v>0</v>
      </c>
      <c r="J623" s="7">
        <f t="shared" si="569"/>
        <v>0</v>
      </c>
      <c r="K623" s="7">
        <f t="shared" si="569"/>
        <v>0</v>
      </c>
      <c r="L623" s="7">
        <f t="shared" si="569"/>
        <v>0</v>
      </c>
      <c r="M623" s="7">
        <f t="shared" si="569"/>
        <v>1141976</v>
      </c>
      <c r="N623" s="7">
        <f t="shared" si="569"/>
        <v>0</v>
      </c>
      <c r="O623" s="7">
        <f t="shared" ref="O623:T623" si="570">O624+O652</f>
        <v>0</v>
      </c>
      <c r="P623" s="7">
        <f t="shared" si="570"/>
        <v>0</v>
      </c>
      <c r="Q623" s="7">
        <f t="shared" si="570"/>
        <v>0</v>
      </c>
      <c r="R623" s="7">
        <f t="shared" si="570"/>
        <v>306571</v>
      </c>
      <c r="S623" s="7">
        <f t="shared" si="570"/>
        <v>1448547</v>
      </c>
      <c r="T623" s="7">
        <f t="shared" si="570"/>
        <v>306571</v>
      </c>
      <c r="U623" s="7">
        <f t="shared" ref="U623:Z623" si="571">U624+U652</f>
        <v>0</v>
      </c>
      <c r="V623" s="7">
        <f t="shared" si="571"/>
        <v>0</v>
      </c>
      <c r="W623" s="7">
        <f t="shared" si="571"/>
        <v>0</v>
      </c>
      <c r="X623" s="7">
        <f t="shared" si="571"/>
        <v>0</v>
      </c>
      <c r="Y623" s="7">
        <f t="shared" si="571"/>
        <v>1448547</v>
      </c>
      <c r="Z623" s="7">
        <f t="shared" si="571"/>
        <v>306571</v>
      </c>
    </row>
    <row r="624" spans="1:26" ht="33" hidden="1" x14ac:dyDescent="0.25">
      <c r="A624" s="28" t="s">
        <v>571</v>
      </c>
      <c r="B624" s="26">
        <f t="shared" ref="B624:B629" si="572">B623</f>
        <v>913</v>
      </c>
      <c r="C624" s="26" t="s">
        <v>7</v>
      </c>
      <c r="D624" s="26" t="s">
        <v>22</v>
      </c>
      <c r="E624" s="26" t="s">
        <v>185</v>
      </c>
      <c r="F624" s="26"/>
      <c r="G624" s="9">
        <f t="shared" ref="G624" si="573">G625+G630+G635+G639+G648</f>
        <v>1141766</v>
      </c>
      <c r="H624" s="9">
        <f t="shared" ref="H624:N624" si="574">H625+H630+H635+H639+H648</f>
        <v>0</v>
      </c>
      <c r="I624" s="9">
        <f t="shared" si="574"/>
        <v>0</v>
      </c>
      <c r="J624" s="9">
        <f t="shared" si="574"/>
        <v>0</v>
      </c>
      <c r="K624" s="9">
        <f t="shared" si="574"/>
        <v>0</v>
      </c>
      <c r="L624" s="9">
        <f t="shared" si="574"/>
        <v>0</v>
      </c>
      <c r="M624" s="9">
        <f t="shared" si="574"/>
        <v>1141766</v>
      </c>
      <c r="N624" s="9">
        <f t="shared" si="574"/>
        <v>0</v>
      </c>
      <c r="O624" s="9">
        <f t="shared" ref="O624:T624" si="575">O625+O630+O635+O639+O648</f>
        <v>0</v>
      </c>
      <c r="P624" s="9">
        <f t="shared" si="575"/>
        <v>0</v>
      </c>
      <c r="Q624" s="9">
        <f t="shared" si="575"/>
        <v>0</v>
      </c>
      <c r="R624" s="9">
        <f t="shared" si="575"/>
        <v>306571</v>
      </c>
      <c r="S624" s="9">
        <f t="shared" si="575"/>
        <v>1448337</v>
      </c>
      <c r="T624" s="9">
        <f t="shared" si="575"/>
        <v>306571</v>
      </c>
      <c r="U624" s="9">
        <f t="shared" ref="U624:Z624" si="576">U625+U630+U635+U639+U648</f>
        <v>0</v>
      </c>
      <c r="V624" s="9">
        <f t="shared" si="576"/>
        <v>0</v>
      </c>
      <c r="W624" s="9">
        <f t="shared" si="576"/>
        <v>0</v>
      </c>
      <c r="X624" s="9">
        <f t="shared" si="576"/>
        <v>0</v>
      </c>
      <c r="Y624" s="9">
        <f t="shared" si="576"/>
        <v>1448337</v>
      </c>
      <c r="Z624" s="9">
        <f t="shared" si="576"/>
        <v>306571</v>
      </c>
    </row>
    <row r="625" spans="1:26" ht="33" hidden="1" x14ac:dyDescent="0.25">
      <c r="A625" s="25" t="s">
        <v>10</v>
      </c>
      <c r="B625" s="26">
        <f t="shared" si="572"/>
        <v>913</v>
      </c>
      <c r="C625" s="26" t="s">
        <v>7</v>
      </c>
      <c r="D625" s="26" t="s">
        <v>22</v>
      </c>
      <c r="E625" s="26" t="s">
        <v>196</v>
      </c>
      <c r="F625" s="26"/>
      <c r="G625" s="11">
        <f t="shared" ref="G625:V626" si="577">G626</f>
        <v>732905</v>
      </c>
      <c r="H625" s="11">
        <f t="shared" si="577"/>
        <v>0</v>
      </c>
      <c r="I625" s="11">
        <f t="shared" si="577"/>
        <v>0</v>
      </c>
      <c r="J625" s="11">
        <f t="shared" si="577"/>
        <v>0</v>
      </c>
      <c r="K625" s="11">
        <f t="shared" si="577"/>
        <v>0</v>
      </c>
      <c r="L625" s="11">
        <f t="shared" si="577"/>
        <v>0</v>
      </c>
      <c r="M625" s="11">
        <f t="shared" si="577"/>
        <v>732905</v>
      </c>
      <c r="N625" s="11">
        <f t="shared" si="577"/>
        <v>0</v>
      </c>
      <c r="O625" s="11">
        <f t="shared" si="577"/>
        <v>0</v>
      </c>
      <c r="P625" s="11">
        <f t="shared" si="577"/>
        <v>0</v>
      </c>
      <c r="Q625" s="11">
        <f t="shared" si="577"/>
        <v>0</v>
      </c>
      <c r="R625" s="11">
        <f t="shared" si="577"/>
        <v>0</v>
      </c>
      <c r="S625" s="11">
        <f t="shared" si="577"/>
        <v>732905</v>
      </c>
      <c r="T625" s="11">
        <f t="shared" si="577"/>
        <v>0</v>
      </c>
      <c r="U625" s="11">
        <f t="shared" si="577"/>
        <v>0</v>
      </c>
      <c r="V625" s="11">
        <f t="shared" si="577"/>
        <v>0</v>
      </c>
      <c r="W625" s="11">
        <f t="shared" ref="U625:Z626" si="578">W626</f>
        <v>0</v>
      </c>
      <c r="X625" s="11">
        <f t="shared" si="578"/>
        <v>0</v>
      </c>
      <c r="Y625" s="11">
        <f t="shared" si="578"/>
        <v>732905</v>
      </c>
      <c r="Z625" s="11">
        <f t="shared" si="578"/>
        <v>0</v>
      </c>
    </row>
    <row r="626" spans="1:26" ht="20.100000000000001" hidden="1" customHeight="1" x14ac:dyDescent="0.25">
      <c r="A626" s="28" t="s">
        <v>197</v>
      </c>
      <c r="B626" s="26">
        <f t="shared" si="572"/>
        <v>913</v>
      </c>
      <c r="C626" s="26" t="s">
        <v>7</v>
      </c>
      <c r="D626" s="26" t="s">
        <v>22</v>
      </c>
      <c r="E626" s="26" t="s">
        <v>198</v>
      </c>
      <c r="F626" s="26"/>
      <c r="G626" s="9">
        <f t="shared" si="577"/>
        <v>732905</v>
      </c>
      <c r="H626" s="9">
        <f t="shared" si="577"/>
        <v>0</v>
      </c>
      <c r="I626" s="9">
        <f t="shared" si="577"/>
        <v>0</v>
      </c>
      <c r="J626" s="9">
        <f t="shared" si="577"/>
        <v>0</v>
      </c>
      <c r="K626" s="9">
        <f t="shared" si="577"/>
        <v>0</v>
      </c>
      <c r="L626" s="9">
        <f t="shared" si="577"/>
        <v>0</v>
      </c>
      <c r="M626" s="9">
        <f t="shared" si="577"/>
        <v>732905</v>
      </c>
      <c r="N626" s="9">
        <f t="shared" si="577"/>
        <v>0</v>
      </c>
      <c r="O626" s="9">
        <f t="shared" si="577"/>
        <v>0</v>
      </c>
      <c r="P626" s="9">
        <f t="shared" si="577"/>
        <v>0</v>
      </c>
      <c r="Q626" s="9">
        <f t="shared" si="577"/>
        <v>0</v>
      </c>
      <c r="R626" s="9">
        <f t="shared" si="577"/>
        <v>0</v>
      </c>
      <c r="S626" s="9">
        <f t="shared" si="577"/>
        <v>732905</v>
      </c>
      <c r="T626" s="9">
        <f t="shared" si="577"/>
        <v>0</v>
      </c>
      <c r="U626" s="9">
        <f t="shared" si="578"/>
        <v>0</v>
      </c>
      <c r="V626" s="9">
        <f t="shared" si="578"/>
        <v>0</v>
      </c>
      <c r="W626" s="9">
        <f t="shared" si="578"/>
        <v>0</v>
      </c>
      <c r="X626" s="9">
        <f t="shared" si="578"/>
        <v>0</v>
      </c>
      <c r="Y626" s="9">
        <f t="shared" si="578"/>
        <v>732905</v>
      </c>
      <c r="Z626" s="9">
        <f t="shared" si="578"/>
        <v>0</v>
      </c>
    </row>
    <row r="627" spans="1:26" ht="33" hidden="1" x14ac:dyDescent="0.25">
      <c r="A627" s="25" t="s">
        <v>12</v>
      </c>
      <c r="B627" s="26">
        <f t="shared" si="572"/>
        <v>913</v>
      </c>
      <c r="C627" s="26" t="s">
        <v>7</v>
      </c>
      <c r="D627" s="26" t="s">
        <v>22</v>
      </c>
      <c r="E627" s="26" t="s">
        <v>198</v>
      </c>
      <c r="F627" s="26" t="s">
        <v>13</v>
      </c>
      <c r="G627" s="8">
        <f t="shared" ref="G627" si="579">G628+G629</f>
        <v>732905</v>
      </c>
      <c r="H627" s="8">
        <f t="shared" ref="H627:N627" si="580">H628+H629</f>
        <v>0</v>
      </c>
      <c r="I627" s="8">
        <f t="shared" si="580"/>
        <v>0</v>
      </c>
      <c r="J627" s="8">
        <f t="shared" si="580"/>
        <v>0</v>
      </c>
      <c r="K627" s="8">
        <f t="shared" si="580"/>
        <v>0</v>
      </c>
      <c r="L627" s="8">
        <f t="shared" si="580"/>
        <v>0</v>
      </c>
      <c r="M627" s="8">
        <f t="shared" si="580"/>
        <v>732905</v>
      </c>
      <c r="N627" s="8">
        <f t="shared" si="580"/>
        <v>0</v>
      </c>
      <c r="O627" s="8">
        <f t="shared" ref="O627:T627" si="581">O628+O629</f>
        <v>0</v>
      </c>
      <c r="P627" s="8">
        <f t="shared" si="581"/>
        <v>0</v>
      </c>
      <c r="Q627" s="8">
        <f t="shared" si="581"/>
        <v>0</v>
      </c>
      <c r="R627" s="8">
        <f t="shared" si="581"/>
        <v>0</v>
      </c>
      <c r="S627" s="8">
        <f t="shared" si="581"/>
        <v>732905</v>
      </c>
      <c r="T627" s="8">
        <f t="shared" si="581"/>
        <v>0</v>
      </c>
      <c r="U627" s="8">
        <f t="shared" ref="U627:Z627" si="582">U628+U629</f>
        <v>0</v>
      </c>
      <c r="V627" s="8">
        <f t="shared" si="582"/>
        <v>0</v>
      </c>
      <c r="W627" s="8">
        <f t="shared" si="582"/>
        <v>0</v>
      </c>
      <c r="X627" s="8">
        <f t="shared" si="582"/>
        <v>0</v>
      </c>
      <c r="Y627" s="8">
        <f t="shared" si="582"/>
        <v>732905</v>
      </c>
      <c r="Z627" s="8">
        <f t="shared" si="582"/>
        <v>0</v>
      </c>
    </row>
    <row r="628" spans="1:26" ht="20.100000000000001" hidden="1" customHeight="1" x14ac:dyDescent="0.25">
      <c r="A628" s="28" t="s">
        <v>14</v>
      </c>
      <c r="B628" s="26">
        <f t="shared" si="572"/>
        <v>913</v>
      </c>
      <c r="C628" s="26" t="s">
        <v>7</v>
      </c>
      <c r="D628" s="26" t="s">
        <v>22</v>
      </c>
      <c r="E628" s="26" t="s">
        <v>198</v>
      </c>
      <c r="F628" s="26">
        <v>610</v>
      </c>
      <c r="G628" s="9">
        <f>457321+10561</f>
        <v>467882</v>
      </c>
      <c r="H628" s="9"/>
      <c r="I628" s="86"/>
      <c r="J628" s="86"/>
      <c r="K628" s="86"/>
      <c r="L628" s="86"/>
      <c r="M628" s="9">
        <f t="shared" ref="M628:M629" si="583">G628+I628+J628+K628+L628</f>
        <v>467882</v>
      </c>
      <c r="N628" s="9">
        <f t="shared" ref="N628:N629" si="584">H628+L628</f>
        <v>0</v>
      </c>
      <c r="O628" s="87"/>
      <c r="P628" s="87"/>
      <c r="Q628" s="87"/>
      <c r="R628" s="87"/>
      <c r="S628" s="9">
        <f t="shared" ref="S628:S629" si="585">M628+O628+P628+Q628+R628</f>
        <v>467882</v>
      </c>
      <c r="T628" s="9">
        <f t="shared" ref="T628:T629" si="586">N628+R628</f>
        <v>0</v>
      </c>
      <c r="U628" s="87"/>
      <c r="V628" s="87"/>
      <c r="W628" s="87"/>
      <c r="X628" s="87"/>
      <c r="Y628" s="9">
        <f t="shared" ref="Y628:Y629" si="587">S628+U628+V628+W628+X628</f>
        <v>467882</v>
      </c>
      <c r="Z628" s="9">
        <f t="shared" ref="Z628:Z629" si="588">T628+X628</f>
        <v>0</v>
      </c>
    </row>
    <row r="629" spans="1:26" ht="20.100000000000001" hidden="1" customHeight="1" x14ac:dyDescent="0.25">
      <c r="A629" s="28" t="s">
        <v>24</v>
      </c>
      <c r="B629" s="26">
        <f t="shared" si="572"/>
        <v>913</v>
      </c>
      <c r="C629" s="26" t="s">
        <v>7</v>
      </c>
      <c r="D629" s="26" t="s">
        <v>22</v>
      </c>
      <c r="E629" s="26" t="s">
        <v>198</v>
      </c>
      <c r="F629" s="26">
        <v>620</v>
      </c>
      <c r="G629" s="9">
        <f>261224+3799</f>
        <v>265023</v>
      </c>
      <c r="H629" s="9"/>
      <c r="I629" s="86"/>
      <c r="J629" s="86"/>
      <c r="K629" s="86"/>
      <c r="L629" s="86"/>
      <c r="M629" s="9">
        <f t="shared" si="583"/>
        <v>265023</v>
      </c>
      <c r="N629" s="9">
        <f t="shared" si="584"/>
        <v>0</v>
      </c>
      <c r="O629" s="87"/>
      <c r="P629" s="87"/>
      <c r="Q629" s="87"/>
      <c r="R629" s="87"/>
      <c r="S629" s="9">
        <f t="shared" si="585"/>
        <v>265023</v>
      </c>
      <c r="T629" s="9">
        <f t="shared" si="586"/>
        <v>0</v>
      </c>
      <c r="U629" s="87"/>
      <c r="V629" s="87"/>
      <c r="W629" s="87"/>
      <c r="X629" s="87"/>
      <c r="Y629" s="9">
        <f t="shared" si="587"/>
        <v>265023</v>
      </c>
      <c r="Z629" s="9">
        <f t="shared" si="588"/>
        <v>0</v>
      </c>
    </row>
    <row r="630" spans="1:26" ht="20.100000000000001" hidden="1" customHeight="1" x14ac:dyDescent="0.25">
      <c r="A630" s="28" t="s">
        <v>15</v>
      </c>
      <c r="B630" s="26">
        <f>B627</f>
        <v>913</v>
      </c>
      <c r="C630" s="26" t="s">
        <v>7</v>
      </c>
      <c r="D630" s="26" t="s">
        <v>22</v>
      </c>
      <c r="E630" s="26" t="s">
        <v>186</v>
      </c>
      <c r="F630" s="26"/>
      <c r="G630" s="9">
        <f t="shared" ref="G630:V631" si="589">G631</f>
        <v>103232</v>
      </c>
      <c r="H630" s="9">
        <f t="shared" si="589"/>
        <v>0</v>
      </c>
      <c r="I630" s="9">
        <f t="shared" si="589"/>
        <v>0</v>
      </c>
      <c r="J630" s="9">
        <f t="shared" si="589"/>
        <v>0</v>
      </c>
      <c r="K630" s="9">
        <f t="shared" si="589"/>
        <v>0</v>
      </c>
      <c r="L630" s="9">
        <f t="shared" si="589"/>
        <v>0</v>
      </c>
      <c r="M630" s="9">
        <f t="shared" si="589"/>
        <v>103232</v>
      </c>
      <c r="N630" s="9">
        <f t="shared" si="589"/>
        <v>0</v>
      </c>
      <c r="O630" s="9">
        <f t="shared" si="589"/>
        <v>0</v>
      </c>
      <c r="P630" s="9">
        <f t="shared" si="589"/>
        <v>0</v>
      </c>
      <c r="Q630" s="9">
        <f t="shared" si="589"/>
        <v>0</v>
      </c>
      <c r="R630" s="9">
        <f t="shared" si="589"/>
        <v>0</v>
      </c>
      <c r="S630" s="9">
        <f t="shared" si="589"/>
        <v>103232</v>
      </c>
      <c r="T630" s="9">
        <f t="shared" si="589"/>
        <v>0</v>
      </c>
      <c r="U630" s="9">
        <f t="shared" si="589"/>
        <v>0</v>
      </c>
      <c r="V630" s="9">
        <f t="shared" si="589"/>
        <v>0</v>
      </c>
      <c r="W630" s="9">
        <f t="shared" ref="U630:Z631" si="590">W631</f>
        <v>0</v>
      </c>
      <c r="X630" s="9">
        <f t="shared" si="590"/>
        <v>0</v>
      </c>
      <c r="Y630" s="9">
        <f t="shared" si="590"/>
        <v>103232</v>
      </c>
      <c r="Z630" s="9">
        <f t="shared" si="590"/>
        <v>0</v>
      </c>
    </row>
    <row r="631" spans="1:26" ht="20.100000000000001" hidden="1" customHeight="1" x14ac:dyDescent="0.25">
      <c r="A631" s="28" t="s">
        <v>199</v>
      </c>
      <c r="B631" s="26">
        <f>B630</f>
        <v>913</v>
      </c>
      <c r="C631" s="26" t="s">
        <v>7</v>
      </c>
      <c r="D631" s="26" t="s">
        <v>22</v>
      </c>
      <c r="E631" s="26" t="s">
        <v>200</v>
      </c>
      <c r="F631" s="26"/>
      <c r="G631" s="9">
        <f t="shared" si="589"/>
        <v>103232</v>
      </c>
      <c r="H631" s="9">
        <f t="shared" si="589"/>
        <v>0</v>
      </c>
      <c r="I631" s="9">
        <f t="shared" si="589"/>
        <v>0</v>
      </c>
      <c r="J631" s="9">
        <f t="shared" si="589"/>
        <v>0</v>
      </c>
      <c r="K631" s="9">
        <f t="shared" si="589"/>
        <v>0</v>
      </c>
      <c r="L631" s="9">
        <f t="shared" si="589"/>
        <v>0</v>
      </c>
      <c r="M631" s="9">
        <f t="shared" si="589"/>
        <v>103232</v>
      </c>
      <c r="N631" s="9">
        <f t="shared" si="589"/>
        <v>0</v>
      </c>
      <c r="O631" s="9">
        <f t="shared" si="589"/>
        <v>0</v>
      </c>
      <c r="P631" s="9">
        <f t="shared" si="589"/>
        <v>0</v>
      </c>
      <c r="Q631" s="9">
        <f t="shared" si="589"/>
        <v>0</v>
      </c>
      <c r="R631" s="9">
        <f t="shared" si="589"/>
        <v>0</v>
      </c>
      <c r="S631" s="9">
        <f t="shared" si="589"/>
        <v>103232</v>
      </c>
      <c r="T631" s="9">
        <f t="shared" si="589"/>
        <v>0</v>
      </c>
      <c r="U631" s="9">
        <f t="shared" si="590"/>
        <v>0</v>
      </c>
      <c r="V631" s="9">
        <f t="shared" si="590"/>
        <v>0</v>
      </c>
      <c r="W631" s="9">
        <f t="shared" si="590"/>
        <v>0</v>
      </c>
      <c r="X631" s="9">
        <f t="shared" si="590"/>
        <v>0</v>
      </c>
      <c r="Y631" s="9">
        <f t="shared" si="590"/>
        <v>103232</v>
      </c>
      <c r="Z631" s="9">
        <f t="shared" si="590"/>
        <v>0</v>
      </c>
    </row>
    <row r="632" spans="1:26" ht="33" hidden="1" x14ac:dyDescent="0.25">
      <c r="A632" s="25" t="s">
        <v>12</v>
      </c>
      <c r="B632" s="26">
        <f>B631</f>
        <v>913</v>
      </c>
      <c r="C632" s="26" t="s">
        <v>7</v>
      </c>
      <c r="D632" s="26" t="s">
        <v>22</v>
      </c>
      <c r="E632" s="26" t="s">
        <v>200</v>
      </c>
      <c r="F632" s="26" t="s">
        <v>13</v>
      </c>
      <c r="G632" s="8">
        <f t="shared" ref="G632" si="591">G633+G634</f>
        <v>103232</v>
      </c>
      <c r="H632" s="8">
        <f t="shared" ref="H632:N632" si="592">H633+H634</f>
        <v>0</v>
      </c>
      <c r="I632" s="8">
        <f t="shared" si="592"/>
        <v>0</v>
      </c>
      <c r="J632" s="8">
        <f t="shared" si="592"/>
        <v>0</v>
      </c>
      <c r="K632" s="8">
        <f t="shared" si="592"/>
        <v>0</v>
      </c>
      <c r="L632" s="8">
        <f t="shared" si="592"/>
        <v>0</v>
      </c>
      <c r="M632" s="8">
        <f t="shared" si="592"/>
        <v>103232</v>
      </c>
      <c r="N632" s="8">
        <f t="shared" si="592"/>
        <v>0</v>
      </c>
      <c r="O632" s="8">
        <f t="shared" ref="O632:T632" si="593">O633+O634</f>
        <v>0</v>
      </c>
      <c r="P632" s="8">
        <f t="shared" si="593"/>
        <v>0</v>
      </c>
      <c r="Q632" s="8">
        <f t="shared" si="593"/>
        <v>0</v>
      </c>
      <c r="R632" s="8">
        <f t="shared" si="593"/>
        <v>0</v>
      </c>
      <c r="S632" s="8">
        <f t="shared" si="593"/>
        <v>103232</v>
      </c>
      <c r="T632" s="8">
        <f t="shared" si="593"/>
        <v>0</v>
      </c>
      <c r="U632" s="8">
        <f t="shared" ref="U632:Z632" si="594">U633+U634</f>
        <v>0</v>
      </c>
      <c r="V632" s="8">
        <f t="shared" si="594"/>
        <v>0</v>
      </c>
      <c r="W632" s="8">
        <f t="shared" si="594"/>
        <v>0</v>
      </c>
      <c r="X632" s="8">
        <f t="shared" si="594"/>
        <v>0</v>
      </c>
      <c r="Y632" s="8">
        <f t="shared" si="594"/>
        <v>103232</v>
      </c>
      <c r="Z632" s="8">
        <f t="shared" si="594"/>
        <v>0</v>
      </c>
    </row>
    <row r="633" spans="1:26" ht="20.100000000000001" hidden="1" customHeight="1" x14ac:dyDescent="0.25">
      <c r="A633" s="28" t="s">
        <v>14</v>
      </c>
      <c r="B633" s="26">
        <f>B632</f>
        <v>913</v>
      </c>
      <c r="C633" s="26" t="s">
        <v>7</v>
      </c>
      <c r="D633" s="26" t="s">
        <v>22</v>
      </c>
      <c r="E633" s="26" t="s">
        <v>200</v>
      </c>
      <c r="F633" s="26">
        <v>610</v>
      </c>
      <c r="G633" s="9">
        <f>61588+9793</f>
        <v>71381</v>
      </c>
      <c r="H633" s="9"/>
      <c r="I633" s="86"/>
      <c r="J633" s="86"/>
      <c r="K633" s="86"/>
      <c r="L633" s="86"/>
      <c r="M633" s="9">
        <f t="shared" ref="M633:M634" si="595">G633+I633+J633+K633+L633</f>
        <v>71381</v>
      </c>
      <c r="N633" s="9">
        <f t="shared" ref="N633:N634" si="596">H633+L633</f>
        <v>0</v>
      </c>
      <c r="O633" s="87"/>
      <c r="P633" s="87"/>
      <c r="Q633" s="87"/>
      <c r="R633" s="87"/>
      <c r="S633" s="9">
        <f t="shared" ref="S633:S634" si="597">M633+O633+P633+Q633+R633</f>
        <v>71381</v>
      </c>
      <c r="T633" s="9">
        <f t="shared" ref="T633:T634" si="598">N633+R633</f>
        <v>0</v>
      </c>
      <c r="U633" s="87"/>
      <c r="V633" s="87"/>
      <c r="W633" s="87"/>
      <c r="X633" s="87"/>
      <c r="Y633" s="9">
        <f t="shared" ref="Y633:Y634" si="599">S633+U633+V633+W633+X633</f>
        <v>71381</v>
      </c>
      <c r="Z633" s="9">
        <f t="shared" ref="Z633:Z634" si="600">T633+X633</f>
        <v>0</v>
      </c>
    </row>
    <row r="634" spans="1:26" ht="20.100000000000001" hidden="1" customHeight="1" x14ac:dyDescent="0.25">
      <c r="A634" s="28" t="s">
        <v>24</v>
      </c>
      <c r="B634" s="26">
        <f>B630</f>
        <v>913</v>
      </c>
      <c r="C634" s="26" t="s">
        <v>7</v>
      </c>
      <c r="D634" s="26" t="s">
        <v>22</v>
      </c>
      <c r="E634" s="26" t="s">
        <v>200</v>
      </c>
      <c r="F634" s="26">
        <v>620</v>
      </c>
      <c r="G634" s="9">
        <f>29960+1891</f>
        <v>31851</v>
      </c>
      <c r="H634" s="9"/>
      <c r="I634" s="86"/>
      <c r="J634" s="86"/>
      <c r="K634" s="86"/>
      <c r="L634" s="86"/>
      <c r="M634" s="9">
        <f t="shared" si="595"/>
        <v>31851</v>
      </c>
      <c r="N634" s="9">
        <f t="shared" si="596"/>
        <v>0</v>
      </c>
      <c r="O634" s="87"/>
      <c r="P634" s="87"/>
      <c r="Q634" s="87"/>
      <c r="R634" s="87"/>
      <c r="S634" s="9">
        <f t="shared" si="597"/>
        <v>31851</v>
      </c>
      <c r="T634" s="9">
        <f t="shared" si="598"/>
        <v>0</v>
      </c>
      <c r="U634" s="87"/>
      <c r="V634" s="87"/>
      <c r="W634" s="87"/>
      <c r="X634" s="87"/>
      <c r="Y634" s="9">
        <f t="shared" si="599"/>
        <v>31851</v>
      </c>
      <c r="Z634" s="9">
        <f t="shared" si="600"/>
        <v>0</v>
      </c>
    </row>
    <row r="635" spans="1:26" ht="20.100000000000001" hidden="1" customHeight="1" x14ac:dyDescent="0.25">
      <c r="A635" s="28" t="s">
        <v>139</v>
      </c>
      <c r="B635" s="26" t="s">
        <v>201</v>
      </c>
      <c r="C635" s="26" t="s">
        <v>7</v>
      </c>
      <c r="D635" s="26" t="s">
        <v>22</v>
      </c>
      <c r="E635" s="26" t="s">
        <v>202</v>
      </c>
      <c r="F635" s="26"/>
      <c r="G635" s="9">
        <f t="shared" ref="G635:V637" si="601">G636</f>
        <v>305629</v>
      </c>
      <c r="H635" s="9">
        <f t="shared" si="601"/>
        <v>0</v>
      </c>
      <c r="I635" s="9">
        <f t="shared" si="601"/>
        <v>0</v>
      </c>
      <c r="J635" s="9">
        <f t="shared" si="601"/>
        <v>0</v>
      </c>
      <c r="K635" s="9">
        <f t="shared" si="601"/>
        <v>0</v>
      </c>
      <c r="L635" s="9">
        <f t="shared" si="601"/>
        <v>0</v>
      </c>
      <c r="M635" s="9">
        <f t="shared" si="601"/>
        <v>305629</v>
      </c>
      <c r="N635" s="9">
        <f t="shared" si="601"/>
        <v>0</v>
      </c>
      <c r="O635" s="9">
        <f t="shared" si="601"/>
        <v>0</v>
      </c>
      <c r="P635" s="9">
        <f t="shared" si="601"/>
        <v>0</v>
      </c>
      <c r="Q635" s="9">
        <f t="shared" si="601"/>
        <v>0</v>
      </c>
      <c r="R635" s="9">
        <f t="shared" si="601"/>
        <v>0</v>
      </c>
      <c r="S635" s="9">
        <f t="shared" si="601"/>
        <v>305629</v>
      </c>
      <c r="T635" s="9">
        <f t="shared" si="601"/>
        <v>0</v>
      </c>
      <c r="U635" s="9">
        <f t="shared" si="601"/>
        <v>0</v>
      </c>
      <c r="V635" s="9">
        <f t="shared" si="601"/>
        <v>0</v>
      </c>
      <c r="W635" s="9">
        <f t="shared" ref="U635:Z637" si="602">W636</f>
        <v>0</v>
      </c>
      <c r="X635" s="9">
        <f t="shared" si="602"/>
        <v>0</v>
      </c>
      <c r="Y635" s="9">
        <f t="shared" si="602"/>
        <v>305629</v>
      </c>
      <c r="Z635" s="9">
        <f t="shared" si="602"/>
        <v>0</v>
      </c>
    </row>
    <row r="636" spans="1:26" ht="33" hidden="1" x14ac:dyDescent="0.25">
      <c r="A636" s="25" t="s">
        <v>203</v>
      </c>
      <c r="B636" s="26" t="s">
        <v>201</v>
      </c>
      <c r="C636" s="26" t="s">
        <v>7</v>
      </c>
      <c r="D636" s="26" t="s">
        <v>22</v>
      </c>
      <c r="E636" s="26" t="s">
        <v>204</v>
      </c>
      <c r="F636" s="26"/>
      <c r="G636" s="8">
        <f t="shared" si="601"/>
        <v>305629</v>
      </c>
      <c r="H636" s="8">
        <f t="shared" si="601"/>
        <v>0</v>
      </c>
      <c r="I636" s="8">
        <f t="shared" si="601"/>
        <v>0</v>
      </c>
      <c r="J636" s="8">
        <f t="shared" si="601"/>
        <v>0</v>
      </c>
      <c r="K636" s="8">
        <f t="shared" si="601"/>
        <v>0</v>
      </c>
      <c r="L636" s="8">
        <f t="shared" si="601"/>
        <v>0</v>
      </c>
      <c r="M636" s="8">
        <f t="shared" si="601"/>
        <v>305629</v>
      </c>
      <c r="N636" s="8">
        <f t="shared" si="601"/>
        <v>0</v>
      </c>
      <c r="O636" s="8">
        <f t="shared" si="601"/>
        <v>0</v>
      </c>
      <c r="P636" s="8">
        <f t="shared" si="601"/>
        <v>0</v>
      </c>
      <c r="Q636" s="8">
        <f t="shared" si="601"/>
        <v>0</v>
      </c>
      <c r="R636" s="8">
        <f t="shared" si="601"/>
        <v>0</v>
      </c>
      <c r="S636" s="8">
        <f t="shared" si="601"/>
        <v>305629</v>
      </c>
      <c r="T636" s="8">
        <f t="shared" si="601"/>
        <v>0</v>
      </c>
      <c r="U636" s="8">
        <f t="shared" si="602"/>
        <v>0</v>
      </c>
      <c r="V636" s="8">
        <f t="shared" si="602"/>
        <v>0</v>
      </c>
      <c r="W636" s="8">
        <f t="shared" si="602"/>
        <v>0</v>
      </c>
      <c r="X636" s="8">
        <f t="shared" si="602"/>
        <v>0</v>
      </c>
      <c r="Y636" s="8">
        <f t="shared" si="602"/>
        <v>305629</v>
      </c>
      <c r="Z636" s="8">
        <f t="shared" si="602"/>
        <v>0</v>
      </c>
    </row>
    <row r="637" spans="1:26" ht="33" hidden="1" x14ac:dyDescent="0.25">
      <c r="A637" s="25" t="s">
        <v>12</v>
      </c>
      <c r="B637" s="26" t="str">
        <f>B635</f>
        <v>913</v>
      </c>
      <c r="C637" s="26" t="s">
        <v>7</v>
      </c>
      <c r="D637" s="26" t="s">
        <v>22</v>
      </c>
      <c r="E637" s="26" t="s">
        <v>204</v>
      </c>
      <c r="F637" s="26" t="s">
        <v>13</v>
      </c>
      <c r="G637" s="8">
        <f t="shared" si="601"/>
        <v>305629</v>
      </c>
      <c r="H637" s="8">
        <f t="shared" si="601"/>
        <v>0</v>
      </c>
      <c r="I637" s="8">
        <f t="shared" si="601"/>
        <v>0</v>
      </c>
      <c r="J637" s="8">
        <f t="shared" si="601"/>
        <v>0</v>
      </c>
      <c r="K637" s="8">
        <f t="shared" si="601"/>
        <v>0</v>
      </c>
      <c r="L637" s="8">
        <f t="shared" si="601"/>
        <v>0</v>
      </c>
      <c r="M637" s="8">
        <f t="shared" si="601"/>
        <v>305629</v>
      </c>
      <c r="N637" s="8">
        <f t="shared" si="601"/>
        <v>0</v>
      </c>
      <c r="O637" s="8">
        <f t="shared" si="601"/>
        <v>0</v>
      </c>
      <c r="P637" s="8">
        <f t="shared" si="601"/>
        <v>0</v>
      </c>
      <c r="Q637" s="8">
        <f t="shared" si="601"/>
        <v>0</v>
      </c>
      <c r="R637" s="8">
        <f t="shared" si="601"/>
        <v>0</v>
      </c>
      <c r="S637" s="8">
        <f t="shared" si="601"/>
        <v>305629</v>
      </c>
      <c r="T637" s="8">
        <f t="shared" si="601"/>
        <v>0</v>
      </c>
      <c r="U637" s="8">
        <f t="shared" si="602"/>
        <v>0</v>
      </c>
      <c r="V637" s="8">
        <f t="shared" si="602"/>
        <v>0</v>
      </c>
      <c r="W637" s="8">
        <f t="shared" si="602"/>
        <v>0</v>
      </c>
      <c r="X637" s="8">
        <f t="shared" si="602"/>
        <v>0</v>
      </c>
      <c r="Y637" s="8">
        <f t="shared" si="602"/>
        <v>305629</v>
      </c>
      <c r="Z637" s="8">
        <f t="shared" si="602"/>
        <v>0</v>
      </c>
    </row>
    <row r="638" spans="1:26" ht="33" hidden="1" x14ac:dyDescent="0.25">
      <c r="A638" s="25" t="s">
        <v>131</v>
      </c>
      <c r="B638" s="26" t="str">
        <f>B636</f>
        <v>913</v>
      </c>
      <c r="C638" s="26" t="s">
        <v>7</v>
      </c>
      <c r="D638" s="26" t="s">
        <v>22</v>
      </c>
      <c r="E638" s="26" t="s">
        <v>204</v>
      </c>
      <c r="F638" s="9">
        <v>630</v>
      </c>
      <c r="G638" s="9">
        <f>296738+8891</f>
        <v>305629</v>
      </c>
      <c r="H638" s="9"/>
      <c r="I638" s="86"/>
      <c r="J638" s="86"/>
      <c r="K638" s="86"/>
      <c r="L638" s="86"/>
      <c r="M638" s="9">
        <f>G638+I638+J638+K638+L638</f>
        <v>305629</v>
      </c>
      <c r="N638" s="9">
        <f>H638+L638</f>
        <v>0</v>
      </c>
      <c r="O638" s="87"/>
      <c r="P638" s="87"/>
      <c r="Q638" s="87"/>
      <c r="R638" s="87"/>
      <c r="S638" s="9">
        <f>M638+O638+P638+Q638+R638</f>
        <v>305629</v>
      </c>
      <c r="T638" s="9">
        <f>N638+R638</f>
        <v>0</v>
      </c>
      <c r="U638" s="87"/>
      <c r="V638" s="87"/>
      <c r="W638" s="87"/>
      <c r="X638" s="87"/>
      <c r="Y638" s="9">
        <f>S638+U638+V638+W638+X638</f>
        <v>305629</v>
      </c>
      <c r="Z638" s="9">
        <f>T638+X638</f>
        <v>0</v>
      </c>
    </row>
    <row r="639" spans="1:26" ht="20.100000000000001" hidden="1" customHeight="1" x14ac:dyDescent="0.25">
      <c r="A639" s="28" t="s">
        <v>572</v>
      </c>
      <c r="B639" s="26" t="s">
        <v>201</v>
      </c>
      <c r="C639" s="26" t="s">
        <v>7</v>
      </c>
      <c r="D639" s="26" t="s">
        <v>22</v>
      </c>
      <c r="E639" s="26" t="s">
        <v>605</v>
      </c>
      <c r="F639" s="26"/>
      <c r="G639" s="9">
        <f t="shared" ref="G639:H639" si="603">G640+G644</f>
        <v>0</v>
      </c>
      <c r="H639" s="9">
        <f t="shared" si="603"/>
        <v>0</v>
      </c>
      <c r="I639" s="86"/>
      <c r="J639" s="86"/>
      <c r="K639" s="86"/>
      <c r="L639" s="86"/>
      <c r="M639" s="86"/>
      <c r="N639" s="86"/>
      <c r="O639" s="11">
        <f>O640+O644</f>
        <v>0</v>
      </c>
      <c r="P639" s="11">
        <f t="shared" ref="P639:T639" si="604">P640+P644</f>
        <v>0</v>
      </c>
      <c r="Q639" s="11">
        <f t="shared" si="604"/>
        <v>0</v>
      </c>
      <c r="R639" s="11">
        <f t="shared" si="604"/>
        <v>306571</v>
      </c>
      <c r="S639" s="11">
        <f t="shared" si="604"/>
        <v>306571</v>
      </c>
      <c r="T639" s="11">
        <f t="shared" si="604"/>
        <v>306571</v>
      </c>
      <c r="U639" s="11">
        <f>U640+U644</f>
        <v>0</v>
      </c>
      <c r="V639" s="11">
        <f t="shared" ref="V639:Z639" si="605">V640+V644</f>
        <v>0</v>
      </c>
      <c r="W639" s="11">
        <f t="shared" si="605"/>
        <v>0</v>
      </c>
      <c r="X639" s="11">
        <f t="shared" si="605"/>
        <v>0</v>
      </c>
      <c r="Y639" s="11">
        <f t="shared" si="605"/>
        <v>306571</v>
      </c>
      <c r="Z639" s="11">
        <f t="shared" si="605"/>
        <v>306571</v>
      </c>
    </row>
    <row r="640" spans="1:26" ht="49.5" hidden="1" x14ac:dyDescent="0.25">
      <c r="A640" s="25" t="s">
        <v>606</v>
      </c>
      <c r="B640" s="42" t="s">
        <v>201</v>
      </c>
      <c r="C640" s="26" t="s">
        <v>7</v>
      </c>
      <c r="D640" s="26" t="s">
        <v>22</v>
      </c>
      <c r="E640" s="26" t="s">
        <v>607</v>
      </c>
      <c r="F640" s="9"/>
      <c r="G640" s="9">
        <f t="shared" ref="G640:H640" si="606">G641</f>
        <v>0</v>
      </c>
      <c r="H640" s="9">
        <f t="shared" si="606"/>
        <v>0</v>
      </c>
      <c r="I640" s="86"/>
      <c r="J640" s="86"/>
      <c r="K640" s="86"/>
      <c r="L640" s="86"/>
      <c r="M640" s="86"/>
      <c r="N640" s="86"/>
      <c r="O640" s="11">
        <f>O641</f>
        <v>0</v>
      </c>
      <c r="P640" s="11">
        <f t="shared" ref="P640:Z640" si="607">P641</f>
        <v>0</v>
      </c>
      <c r="Q640" s="11">
        <f t="shared" si="607"/>
        <v>0</v>
      </c>
      <c r="R640" s="11">
        <f t="shared" si="607"/>
        <v>273708</v>
      </c>
      <c r="S640" s="11">
        <f t="shared" si="607"/>
        <v>273708</v>
      </c>
      <c r="T640" s="11">
        <f t="shared" si="607"/>
        <v>273708</v>
      </c>
      <c r="U640" s="11">
        <f>U641</f>
        <v>0</v>
      </c>
      <c r="V640" s="11">
        <f t="shared" si="607"/>
        <v>0</v>
      </c>
      <c r="W640" s="11">
        <f t="shared" si="607"/>
        <v>0</v>
      </c>
      <c r="X640" s="11">
        <f t="shared" si="607"/>
        <v>0</v>
      </c>
      <c r="Y640" s="11">
        <f t="shared" si="607"/>
        <v>273708</v>
      </c>
      <c r="Z640" s="11">
        <f t="shared" si="607"/>
        <v>273708</v>
      </c>
    </row>
    <row r="641" spans="1:26" ht="33" hidden="1" x14ac:dyDescent="0.25">
      <c r="A641" s="25" t="s">
        <v>12</v>
      </c>
      <c r="B641" s="42" t="s">
        <v>201</v>
      </c>
      <c r="C641" s="26" t="s">
        <v>7</v>
      </c>
      <c r="D641" s="26" t="s">
        <v>22</v>
      </c>
      <c r="E641" s="26" t="s">
        <v>607</v>
      </c>
      <c r="F641" s="9">
        <v>600</v>
      </c>
      <c r="G641" s="9">
        <f t="shared" ref="G641:H641" si="608">G642+G643</f>
        <v>0</v>
      </c>
      <c r="H641" s="9">
        <f t="shared" si="608"/>
        <v>0</v>
      </c>
      <c r="I641" s="86"/>
      <c r="J641" s="86"/>
      <c r="K641" s="86"/>
      <c r="L641" s="86"/>
      <c r="M641" s="86"/>
      <c r="N641" s="86"/>
      <c r="O641" s="11">
        <f>O642+O643</f>
        <v>0</v>
      </c>
      <c r="P641" s="11">
        <f t="shared" ref="P641:T641" si="609">P642+P643</f>
        <v>0</v>
      </c>
      <c r="Q641" s="11">
        <f t="shared" si="609"/>
        <v>0</v>
      </c>
      <c r="R641" s="11">
        <f t="shared" si="609"/>
        <v>273708</v>
      </c>
      <c r="S641" s="11">
        <f t="shared" si="609"/>
        <v>273708</v>
      </c>
      <c r="T641" s="11">
        <f t="shared" si="609"/>
        <v>273708</v>
      </c>
      <c r="U641" s="11">
        <f>U642+U643</f>
        <v>0</v>
      </c>
      <c r="V641" s="11">
        <f t="shared" ref="V641:Z641" si="610">V642+V643</f>
        <v>0</v>
      </c>
      <c r="W641" s="11">
        <f t="shared" si="610"/>
        <v>0</v>
      </c>
      <c r="X641" s="11">
        <f t="shared" si="610"/>
        <v>0</v>
      </c>
      <c r="Y641" s="11">
        <f t="shared" si="610"/>
        <v>273708</v>
      </c>
      <c r="Z641" s="11">
        <f t="shared" si="610"/>
        <v>273708</v>
      </c>
    </row>
    <row r="642" spans="1:26" ht="20.100000000000001" hidden="1" customHeight="1" x14ac:dyDescent="0.25">
      <c r="A642" s="28" t="s">
        <v>14</v>
      </c>
      <c r="B642" s="26" t="s">
        <v>201</v>
      </c>
      <c r="C642" s="26" t="s">
        <v>7</v>
      </c>
      <c r="D642" s="26" t="s">
        <v>22</v>
      </c>
      <c r="E642" s="26" t="s">
        <v>607</v>
      </c>
      <c r="F642" s="26">
        <v>610</v>
      </c>
      <c r="G642" s="9"/>
      <c r="H642" s="9"/>
      <c r="I642" s="86"/>
      <c r="J642" s="86"/>
      <c r="K642" s="86"/>
      <c r="L642" s="86"/>
      <c r="M642" s="86"/>
      <c r="N642" s="86"/>
      <c r="O642" s="11"/>
      <c r="P642" s="11"/>
      <c r="Q642" s="11"/>
      <c r="R642" s="11">
        <v>187548</v>
      </c>
      <c r="S642" s="9">
        <f t="shared" ref="S642:S643" si="611">M642+O642+P642+Q642+R642</f>
        <v>187548</v>
      </c>
      <c r="T642" s="9">
        <f t="shared" ref="T642:T643" si="612">N642+R642</f>
        <v>187548</v>
      </c>
      <c r="U642" s="11"/>
      <c r="V642" s="11"/>
      <c r="W642" s="11"/>
      <c r="X642" s="11"/>
      <c r="Y642" s="9">
        <f t="shared" ref="Y642:Y643" si="613">S642+U642+V642+W642+X642</f>
        <v>187548</v>
      </c>
      <c r="Z642" s="9">
        <f t="shared" ref="Z642:Z643" si="614">T642+X642</f>
        <v>187548</v>
      </c>
    </row>
    <row r="643" spans="1:26" ht="20.100000000000001" hidden="1" customHeight="1" x14ac:dyDescent="0.25">
      <c r="A643" s="28" t="s">
        <v>24</v>
      </c>
      <c r="B643" s="26" t="s">
        <v>201</v>
      </c>
      <c r="C643" s="26" t="s">
        <v>7</v>
      </c>
      <c r="D643" s="26" t="s">
        <v>22</v>
      </c>
      <c r="E643" s="26" t="s">
        <v>607</v>
      </c>
      <c r="F643" s="26">
        <v>620</v>
      </c>
      <c r="G643" s="9"/>
      <c r="H643" s="9"/>
      <c r="I643" s="86"/>
      <c r="J643" s="86"/>
      <c r="K643" s="86"/>
      <c r="L643" s="86"/>
      <c r="M643" s="86"/>
      <c r="N643" s="86"/>
      <c r="O643" s="11"/>
      <c r="P643" s="11"/>
      <c r="Q643" s="11"/>
      <c r="R643" s="11">
        <v>86160</v>
      </c>
      <c r="S643" s="9">
        <f t="shared" si="611"/>
        <v>86160</v>
      </c>
      <c r="T643" s="9">
        <f t="shared" si="612"/>
        <v>86160</v>
      </c>
      <c r="U643" s="11"/>
      <c r="V643" s="11"/>
      <c r="W643" s="11"/>
      <c r="X643" s="11"/>
      <c r="Y643" s="9">
        <f t="shared" si="613"/>
        <v>86160</v>
      </c>
      <c r="Z643" s="9">
        <f t="shared" si="614"/>
        <v>86160</v>
      </c>
    </row>
    <row r="644" spans="1:26" ht="99" hidden="1" x14ac:dyDescent="0.25">
      <c r="A644" s="38" t="s">
        <v>608</v>
      </c>
      <c r="B644" s="42" t="s">
        <v>201</v>
      </c>
      <c r="C644" s="26" t="s">
        <v>7</v>
      </c>
      <c r="D644" s="26" t="s">
        <v>22</v>
      </c>
      <c r="E644" s="26" t="s">
        <v>609</v>
      </c>
      <c r="F644" s="9"/>
      <c r="G644" s="9">
        <f t="shared" ref="G644:H644" si="615">G645</f>
        <v>0</v>
      </c>
      <c r="H644" s="9">
        <f t="shared" si="615"/>
        <v>0</v>
      </c>
      <c r="I644" s="86"/>
      <c r="J644" s="86"/>
      <c r="K644" s="86"/>
      <c r="L644" s="86"/>
      <c r="M644" s="86"/>
      <c r="N644" s="86"/>
      <c r="O644" s="11">
        <f>O645</f>
        <v>0</v>
      </c>
      <c r="P644" s="11">
        <f t="shared" ref="P644:Z644" si="616">P645</f>
        <v>0</v>
      </c>
      <c r="Q644" s="11">
        <f t="shared" si="616"/>
        <v>0</v>
      </c>
      <c r="R644" s="11">
        <f t="shared" si="616"/>
        <v>32863</v>
      </c>
      <c r="S644" s="11">
        <f t="shared" si="616"/>
        <v>32863</v>
      </c>
      <c r="T644" s="11">
        <f t="shared" si="616"/>
        <v>32863</v>
      </c>
      <c r="U644" s="11">
        <f>U645</f>
        <v>0</v>
      </c>
      <c r="V644" s="11">
        <f t="shared" si="616"/>
        <v>0</v>
      </c>
      <c r="W644" s="11">
        <f t="shared" si="616"/>
        <v>0</v>
      </c>
      <c r="X644" s="11">
        <f t="shared" si="616"/>
        <v>0</v>
      </c>
      <c r="Y644" s="11">
        <f t="shared" si="616"/>
        <v>32863</v>
      </c>
      <c r="Z644" s="11">
        <f t="shared" si="616"/>
        <v>32863</v>
      </c>
    </row>
    <row r="645" spans="1:26" ht="33" hidden="1" x14ac:dyDescent="0.25">
      <c r="A645" s="25" t="s">
        <v>12</v>
      </c>
      <c r="B645" s="42" t="s">
        <v>201</v>
      </c>
      <c r="C645" s="26" t="s">
        <v>7</v>
      </c>
      <c r="D645" s="26" t="s">
        <v>22</v>
      </c>
      <c r="E645" s="26" t="s">
        <v>609</v>
      </c>
      <c r="F645" s="9">
        <v>600</v>
      </c>
      <c r="G645" s="9">
        <f t="shared" ref="G645:H645" si="617">G646+G647</f>
        <v>0</v>
      </c>
      <c r="H645" s="9">
        <f t="shared" si="617"/>
        <v>0</v>
      </c>
      <c r="I645" s="86"/>
      <c r="J645" s="86"/>
      <c r="K645" s="86"/>
      <c r="L645" s="86"/>
      <c r="M645" s="86"/>
      <c r="N645" s="86"/>
      <c r="O645" s="11">
        <f>O646+O647</f>
        <v>0</v>
      </c>
      <c r="P645" s="11">
        <f t="shared" ref="P645:T645" si="618">P646+P647</f>
        <v>0</v>
      </c>
      <c r="Q645" s="11">
        <f t="shared" si="618"/>
        <v>0</v>
      </c>
      <c r="R645" s="11">
        <f t="shared" si="618"/>
        <v>32863</v>
      </c>
      <c r="S645" s="11">
        <f t="shared" si="618"/>
        <v>32863</v>
      </c>
      <c r="T645" s="11">
        <f t="shared" si="618"/>
        <v>32863</v>
      </c>
      <c r="U645" s="11">
        <f>U646+U647</f>
        <v>0</v>
      </c>
      <c r="V645" s="11">
        <f t="shared" ref="V645:Z645" si="619">V646+V647</f>
        <v>0</v>
      </c>
      <c r="W645" s="11">
        <f t="shared" si="619"/>
        <v>0</v>
      </c>
      <c r="X645" s="11">
        <f t="shared" si="619"/>
        <v>0</v>
      </c>
      <c r="Y645" s="11">
        <f t="shared" si="619"/>
        <v>32863</v>
      </c>
      <c r="Z645" s="11">
        <f t="shared" si="619"/>
        <v>32863</v>
      </c>
    </row>
    <row r="646" spans="1:26" ht="20.100000000000001" hidden="1" customHeight="1" x14ac:dyDescent="0.25">
      <c r="A646" s="28" t="s">
        <v>14</v>
      </c>
      <c r="B646" s="26" t="s">
        <v>201</v>
      </c>
      <c r="C646" s="26" t="s">
        <v>7</v>
      </c>
      <c r="D646" s="26" t="s">
        <v>22</v>
      </c>
      <c r="E646" s="26" t="s">
        <v>609</v>
      </c>
      <c r="F646" s="26">
        <v>610</v>
      </c>
      <c r="G646" s="9"/>
      <c r="H646" s="9"/>
      <c r="I646" s="86"/>
      <c r="J646" s="86"/>
      <c r="K646" s="86"/>
      <c r="L646" s="86"/>
      <c r="M646" s="86"/>
      <c r="N646" s="86"/>
      <c r="O646" s="11"/>
      <c r="P646" s="11"/>
      <c r="Q646" s="11"/>
      <c r="R646" s="11">
        <v>23051</v>
      </c>
      <c r="S646" s="9">
        <f t="shared" ref="S646:S647" si="620">M646+O646+P646+Q646+R646</f>
        <v>23051</v>
      </c>
      <c r="T646" s="9">
        <f t="shared" ref="T646:T647" si="621">N646+R646</f>
        <v>23051</v>
      </c>
      <c r="U646" s="11"/>
      <c r="V646" s="11"/>
      <c r="W646" s="11"/>
      <c r="X646" s="11"/>
      <c r="Y646" s="9">
        <f t="shared" ref="Y646:Y647" si="622">S646+U646+V646+W646+X646</f>
        <v>23051</v>
      </c>
      <c r="Z646" s="9">
        <f t="shared" ref="Z646:Z647" si="623">T646+X646</f>
        <v>23051</v>
      </c>
    </row>
    <row r="647" spans="1:26" ht="20.100000000000001" hidden="1" customHeight="1" x14ac:dyDescent="0.25">
      <c r="A647" s="28" t="s">
        <v>24</v>
      </c>
      <c r="B647" s="26" t="s">
        <v>201</v>
      </c>
      <c r="C647" s="26" t="s">
        <v>7</v>
      </c>
      <c r="D647" s="26" t="s">
        <v>22</v>
      </c>
      <c r="E647" s="26" t="s">
        <v>609</v>
      </c>
      <c r="F647" s="26">
        <v>620</v>
      </c>
      <c r="G647" s="9"/>
      <c r="H647" s="9"/>
      <c r="I647" s="86"/>
      <c r="J647" s="86"/>
      <c r="K647" s="86"/>
      <c r="L647" s="86"/>
      <c r="M647" s="86"/>
      <c r="N647" s="86"/>
      <c r="O647" s="11"/>
      <c r="P647" s="11"/>
      <c r="Q647" s="11"/>
      <c r="R647" s="11">
        <v>9812</v>
      </c>
      <c r="S647" s="9">
        <f t="shared" si="620"/>
        <v>9812</v>
      </c>
      <c r="T647" s="9">
        <f t="shared" si="621"/>
        <v>9812</v>
      </c>
      <c r="U647" s="11"/>
      <c r="V647" s="11"/>
      <c r="W647" s="11"/>
      <c r="X647" s="11"/>
      <c r="Y647" s="9">
        <f t="shared" si="622"/>
        <v>9812</v>
      </c>
      <c r="Z647" s="9">
        <f t="shared" si="623"/>
        <v>9812</v>
      </c>
    </row>
    <row r="648" spans="1:26" ht="33" hidden="1" x14ac:dyDescent="0.25">
      <c r="A648" s="38" t="s">
        <v>398</v>
      </c>
      <c r="B648" s="26">
        <v>913</v>
      </c>
      <c r="C648" s="26" t="s">
        <v>7</v>
      </c>
      <c r="D648" s="26" t="s">
        <v>22</v>
      </c>
      <c r="E648" s="30" t="s">
        <v>620</v>
      </c>
      <c r="F648" s="31"/>
      <c r="G648" s="9">
        <f t="shared" ref="G648:H650" si="624">G649</f>
        <v>0</v>
      </c>
      <c r="H648" s="9">
        <f t="shared" si="624"/>
        <v>0</v>
      </c>
      <c r="I648" s="86"/>
      <c r="J648" s="86"/>
      <c r="K648" s="86"/>
      <c r="L648" s="86"/>
      <c r="M648" s="86"/>
      <c r="N648" s="86"/>
      <c r="O648" s="87"/>
      <c r="P648" s="87"/>
      <c r="Q648" s="87"/>
      <c r="R648" s="87"/>
      <c r="S648" s="87"/>
      <c r="T648" s="87"/>
      <c r="U648" s="87"/>
      <c r="V648" s="87"/>
      <c r="W648" s="87"/>
      <c r="X648" s="87"/>
      <c r="Y648" s="87"/>
      <c r="Z648" s="87"/>
    </row>
    <row r="649" spans="1:26" ht="33" hidden="1" x14ac:dyDescent="0.25">
      <c r="A649" s="38" t="s">
        <v>399</v>
      </c>
      <c r="B649" s="26">
        <v>913</v>
      </c>
      <c r="C649" s="26" t="s">
        <v>7</v>
      </c>
      <c r="D649" s="26" t="s">
        <v>22</v>
      </c>
      <c r="E649" s="30" t="s">
        <v>621</v>
      </c>
      <c r="F649" s="31"/>
      <c r="G649" s="9">
        <f t="shared" si="624"/>
        <v>0</v>
      </c>
      <c r="H649" s="9">
        <f t="shared" si="624"/>
        <v>0</v>
      </c>
      <c r="I649" s="86"/>
      <c r="J649" s="86"/>
      <c r="K649" s="86"/>
      <c r="L649" s="86"/>
      <c r="M649" s="86"/>
      <c r="N649" s="86"/>
      <c r="O649" s="87"/>
      <c r="P649" s="87"/>
      <c r="Q649" s="87"/>
      <c r="R649" s="87"/>
      <c r="S649" s="87"/>
      <c r="T649" s="87"/>
      <c r="U649" s="87"/>
      <c r="V649" s="87"/>
      <c r="W649" s="87"/>
      <c r="X649" s="87"/>
      <c r="Y649" s="87"/>
      <c r="Z649" s="87"/>
    </row>
    <row r="650" spans="1:26" ht="33" hidden="1" x14ac:dyDescent="0.25">
      <c r="A650" s="25" t="s">
        <v>12</v>
      </c>
      <c r="B650" s="26">
        <v>913</v>
      </c>
      <c r="C650" s="26" t="s">
        <v>7</v>
      </c>
      <c r="D650" s="26" t="s">
        <v>22</v>
      </c>
      <c r="E650" s="30" t="s">
        <v>621</v>
      </c>
      <c r="F650" s="31">
        <v>600</v>
      </c>
      <c r="G650" s="9">
        <f t="shared" si="624"/>
        <v>0</v>
      </c>
      <c r="H650" s="9">
        <f t="shared" si="624"/>
        <v>0</v>
      </c>
      <c r="I650" s="86"/>
      <c r="J650" s="86"/>
      <c r="K650" s="86"/>
      <c r="L650" s="86"/>
      <c r="M650" s="86"/>
      <c r="N650" s="86"/>
      <c r="O650" s="87"/>
      <c r="P650" s="87"/>
      <c r="Q650" s="87"/>
      <c r="R650" s="87"/>
      <c r="S650" s="87"/>
      <c r="T650" s="87"/>
      <c r="U650" s="87"/>
      <c r="V650" s="87"/>
      <c r="W650" s="87"/>
      <c r="X650" s="87"/>
      <c r="Y650" s="87"/>
      <c r="Z650" s="87"/>
    </row>
    <row r="651" spans="1:26" ht="33" hidden="1" x14ac:dyDescent="0.25">
      <c r="A651" s="25" t="s">
        <v>241</v>
      </c>
      <c r="B651" s="26">
        <v>913</v>
      </c>
      <c r="C651" s="26" t="s">
        <v>7</v>
      </c>
      <c r="D651" s="26" t="s">
        <v>22</v>
      </c>
      <c r="E651" s="30" t="s">
        <v>621</v>
      </c>
      <c r="F651" s="9">
        <v>630</v>
      </c>
      <c r="G651" s="9"/>
      <c r="H651" s="9"/>
      <c r="I651" s="86"/>
      <c r="J651" s="86"/>
      <c r="K651" s="86"/>
      <c r="L651" s="86"/>
      <c r="M651" s="86"/>
      <c r="N651" s="86"/>
      <c r="O651" s="87"/>
      <c r="P651" s="87"/>
      <c r="Q651" s="87"/>
      <c r="R651" s="87"/>
      <c r="S651" s="87"/>
      <c r="T651" s="87"/>
      <c r="U651" s="87"/>
      <c r="V651" s="87"/>
      <c r="W651" s="87"/>
      <c r="X651" s="87"/>
      <c r="Y651" s="87"/>
      <c r="Z651" s="87"/>
    </row>
    <row r="652" spans="1:26" ht="33" hidden="1" x14ac:dyDescent="0.25">
      <c r="A652" s="25" t="s">
        <v>324</v>
      </c>
      <c r="B652" s="26">
        <v>913</v>
      </c>
      <c r="C652" s="26" t="s">
        <v>7</v>
      </c>
      <c r="D652" s="26" t="s">
        <v>22</v>
      </c>
      <c r="E652" s="47" t="s">
        <v>394</v>
      </c>
      <c r="F652" s="26"/>
      <c r="G652" s="11">
        <f t="shared" ref="G652:V655" si="625">G653</f>
        <v>210</v>
      </c>
      <c r="H652" s="11">
        <f t="shared" si="625"/>
        <v>0</v>
      </c>
      <c r="I652" s="11">
        <f t="shared" si="625"/>
        <v>0</v>
      </c>
      <c r="J652" s="11">
        <f t="shared" si="625"/>
        <v>0</v>
      </c>
      <c r="K652" s="11">
        <f t="shared" si="625"/>
        <v>0</v>
      </c>
      <c r="L652" s="11">
        <f t="shared" si="625"/>
        <v>0</v>
      </c>
      <c r="M652" s="11">
        <f t="shared" si="625"/>
        <v>210</v>
      </c>
      <c r="N652" s="11">
        <f t="shared" si="625"/>
        <v>0</v>
      </c>
      <c r="O652" s="11">
        <f t="shared" si="625"/>
        <v>0</v>
      </c>
      <c r="P652" s="11">
        <f t="shared" si="625"/>
        <v>0</v>
      </c>
      <c r="Q652" s="11">
        <f t="shared" si="625"/>
        <v>0</v>
      </c>
      <c r="R652" s="11">
        <f t="shared" si="625"/>
        <v>0</v>
      </c>
      <c r="S652" s="11">
        <f t="shared" si="625"/>
        <v>210</v>
      </c>
      <c r="T652" s="11">
        <f t="shared" si="625"/>
        <v>0</v>
      </c>
      <c r="U652" s="11">
        <f t="shared" si="625"/>
        <v>0</v>
      </c>
      <c r="V652" s="11">
        <f t="shared" si="625"/>
        <v>0</v>
      </c>
      <c r="W652" s="11">
        <f t="shared" ref="U652:Z655" si="626">W653</f>
        <v>0</v>
      </c>
      <c r="X652" s="11">
        <f t="shared" si="626"/>
        <v>0</v>
      </c>
      <c r="Y652" s="11">
        <f t="shared" si="626"/>
        <v>210</v>
      </c>
      <c r="Z652" s="11">
        <f t="shared" si="626"/>
        <v>0</v>
      </c>
    </row>
    <row r="653" spans="1:26" ht="20.100000000000001" hidden="1" customHeight="1" x14ac:dyDescent="0.25">
      <c r="A653" s="28" t="s">
        <v>15</v>
      </c>
      <c r="B653" s="26">
        <v>913</v>
      </c>
      <c r="C653" s="26" t="s">
        <v>7</v>
      </c>
      <c r="D653" s="26" t="s">
        <v>22</v>
      </c>
      <c r="E653" s="26" t="s">
        <v>395</v>
      </c>
      <c r="F653" s="26"/>
      <c r="G653" s="9">
        <f t="shared" si="625"/>
        <v>210</v>
      </c>
      <c r="H653" s="9">
        <f t="shared" si="625"/>
        <v>0</v>
      </c>
      <c r="I653" s="9">
        <f t="shared" si="625"/>
        <v>0</v>
      </c>
      <c r="J653" s="9">
        <f t="shared" si="625"/>
        <v>0</v>
      </c>
      <c r="K653" s="9">
        <f t="shared" si="625"/>
        <v>0</v>
      </c>
      <c r="L653" s="9">
        <f t="shared" si="625"/>
        <v>0</v>
      </c>
      <c r="M653" s="9">
        <f t="shared" si="625"/>
        <v>210</v>
      </c>
      <c r="N653" s="9">
        <f t="shared" si="625"/>
        <v>0</v>
      </c>
      <c r="O653" s="9">
        <f t="shared" si="625"/>
        <v>0</v>
      </c>
      <c r="P653" s="9">
        <f t="shared" si="625"/>
        <v>0</v>
      </c>
      <c r="Q653" s="9">
        <f t="shared" si="625"/>
        <v>0</v>
      </c>
      <c r="R653" s="9">
        <f t="shared" si="625"/>
        <v>0</v>
      </c>
      <c r="S653" s="9">
        <f t="shared" si="625"/>
        <v>210</v>
      </c>
      <c r="T653" s="9">
        <f t="shared" si="625"/>
        <v>0</v>
      </c>
      <c r="U653" s="9">
        <f t="shared" si="626"/>
        <v>0</v>
      </c>
      <c r="V653" s="9">
        <f t="shared" si="626"/>
        <v>0</v>
      </c>
      <c r="W653" s="9">
        <f t="shared" si="626"/>
        <v>0</v>
      </c>
      <c r="X653" s="9">
        <f t="shared" si="626"/>
        <v>0</v>
      </c>
      <c r="Y653" s="9">
        <f t="shared" si="626"/>
        <v>210</v>
      </c>
      <c r="Z653" s="9">
        <f t="shared" si="626"/>
        <v>0</v>
      </c>
    </row>
    <row r="654" spans="1:26" ht="20.100000000000001" hidden="1" customHeight="1" x14ac:dyDescent="0.25">
      <c r="A654" s="28" t="s">
        <v>199</v>
      </c>
      <c r="B654" s="26">
        <v>913</v>
      </c>
      <c r="C654" s="26" t="s">
        <v>7</v>
      </c>
      <c r="D654" s="26" t="s">
        <v>22</v>
      </c>
      <c r="E654" s="26" t="s">
        <v>529</v>
      </c>
      <c r="F654" s="26"/>
      <c r="G654" s="9">
        <f t="shared" si="625"/>
        <v>210</v>
      </c>
      <c r="H654" s="9">
        <f t="shared" si="625"/>
        <v>0</v>
      </c>
      <c r="I654" s="9">
        <f t="shared" si="625"/>
        <v>0</v>
      </c>
      <c r="J654" s="9">
        <f t="shared" si="625"/>
        <v>0</v>
      </c>
      <c r="K654" s="9">
        <f t="shared" si="625"/>
        <v>0</v>
      </c>
      <c r="L654" s="9">
        <f t="shared" si="625"/>
        <v>0</v>
      </c>
      <c r="M654" s="9">
        <f t="shared" si="625"/>
        <v>210</v>
      </c>
      <c r="N654" s="9">
        <f t="shared" si="625"/>
        <v>0</v>
      </c>
      <c r="O654" s="9">
        <f t="shared" si="625"/>
        <v>0</v>
      </c>
      <c r="P654" s="9">
        <f t="shared" si="625"/>
        <v>0</v>
      </c>
      <c r="Q654" s="9">
        <f t="shared" si="625"/>
        <v>0</v>
      </c>
      <c r="R654" s="9">
        <f t="shared" si="625"/>
        <v>0</v>
      </c>
      <c r="S654" s="9">
        <f t="shared" si="625"/>
        <v>210</v>
      </c>
      <c r="T654" s="9">
        <f t="shared" si="625"/>
        <v>0</v>
      </c>
      <c r="U654" s="9">
        <f t="shared" si="626"/>
        <v>0</v>
      </c>
      <c r="V654" s="9">
        <f t="shared" si="626"/>
        <v>0</v>
      </c>
      <c r="W654" s="9">
        <f t="shared" si="626"/>
        <v>0</v>
      </c>
      <c r="X654" s="9">
        <f t="shared" si="626"/>
        <v>0</v>
      </c>
      <c r="Y654" s="9">
        <f t="shared" si="626"/>
        <v>210</v>
      </c>
      <c r="Z654" s="9">
        <f t="shared" si="626"/>
        <v>0</v>
      </c>
    </row>
    <row r="655" spans="1:26" ht="33" hidden="1" x14ac:dyDescent="0.25">
      <c r="A655" s="54" t="s">
        <v>12</v>
      </c>
      <c r="B655" s="26">
        <v>913</v>
      </c>
      <c r="C655" s="26" t="s">
        <v>7</v>
      </c>
      <c r="D655" s="26" t="s">
        <v>22</v>
      </c>
      <c r="E655" s="26" t="s">
        <v>529</v>
      </c>
      <c r="F655" s="26" t="s">
        <v>13</v>
      </c>
      <c r="G655" s="11">
        <f t="shared" si="625"/>
        <v>210</v>
      </c>
      <c r="H655" s="11">
        <f t="shared" si="625"/>
        <v>0</v>
      </c>
      <c r="I655" s="11">
        <f t="shared" si="625"/>
        <v>0</v>
      </c>
      <c r="J655" s="11">
        <f t="shared" si="625"/>
        <v>0</v>
      </c>
      <c r="K655" s="11">
        <f t="shared" si="625"/>
        <v>0</v>
      </c>
      <c r="L655" s="11">
        <f t="shared" si="625"/>
        <v>0</v>
      </c>
      <c r="M655" s="11">
        <f t="shared" si="625"/>
        <v>210</v>
      </c>
      <c r="N655" s="11">
        <f t="shared" si="625"/>
        <v>0</v>
      </c>
      <c r="O655" s="11">
        <f t="shared" si="625"/>
        <v>0</v>
      </c>
      <c r="P655" s="11">
        <f t="shared" si="625"/>
        <v>0</v>
      </c>
      <c r="Q655" s="11">
        <f t="shared" si="625"/>
        <v>0</v>
      </c>
      <c r="R655" s="11">
        <f t="shared" si="625"/>
        <v>0</v>
      </c>
      <c r="S655" s="11">
        <f t="shared" si="625"/>
        <v>210</v>
      </c>
      <c r="T655" s="11">
        <f t="shared" si="625"/>
        <v>0</v>
      </c>
      <c r="U655" s="11">
        <f t="shared" si="626"/>
        <v>0</v>
      </c>
      <c r="V655" s="11">
        <f t="shared" si="626"/>
        <v>0</v>
      </c>
      <c r="W655" s="11">
        <f t="shared" si="626"/>
        <v>0</v>
      </c>
      <c r="X655" s="11">
        <f t="shared" si="626"/>
        <v>0</v>
      </c>
      <c r="Y655" s="11">
        <f t="shared" si="626"/>
        <v>210</v>
      </c>
      <c r="Z655" s="11">
        <f t="shared" si="626"/>
        <v>0</v>
      </c>
    </row>
    <row r="656" spans="1:26" ht="20.100000000000001" hidden="1" customHeight="1" x14ac:dyDescent="0.25">
      <c r="A656" s="28" t="s">
        <v>14</v>
      </c>
      <c r="B656" s="26">
        <v>913</v>
      </c>
      <c r="C656" s="26" t="s">
        <v>7</v>
      </c>
      <c r="D656" s="26" t="s">
        <v>22</v>
      </c>
      <c r="E656" s="26" t="s">
        <v>529</v>
      </c>
      <c r="F656" s="26" t="s">
        <v>35</v>
      </c>
      <c r="G656" s="9">
        <v>210</v>
      </c>
      <c r="H656" s="9"/>
      <c r="I656" s="86"/>
      <c r="J656" s="86"/>
      <c r="K656" s="86"/>
      <c r="L656" s="86"/>
      <c r="M656" s="9">
        <f>G656+I656+J656+K656+L656</f>
        <v>210</v>
      </c>
      <c r="N656" s="9">
        <f>H656+L656</f>
        <v>0</v>
      </c>
      <c r="O656" s="87"/>
      <c r="P656" s="87"/>
      <c r="Q656" s="87"/>
      <c r="R656" s="87"/>
      <c r="S656" s="9">
        <f>M656+O656+P656+Q656+R656</f>
        <v>210</v>
      </c>
      <c r="T656" s="9">
        <f>N656+R656</f>
        <v>0</v>
      </c>
      <c r="U656" s="87"/>
      <c r="V656" s="87"/>
      <c r="W656" s="87"/>
      <c r="X656" s="87"/>
      <c r="Y656" s="9">
        <f>S656+U656+V656+W656+X656</f>
        <v>210</v>
      </c>
      <c r="Z656" s="9">
        <f>T656+X656</f>
        <v>0</v>
      </c>
    </row>
    <row r="657" spans="1:26" hidden="1" x14ac:dyDescent="0.25">
      <c r="A657" s="54"/>
      <c r="B657" s="26"/>
      <c r="C657" s="26"/>
      <c r="D657" s="26"/>
      <c r="E657" s="26"/>
      <c r="F657" s="26"/>
      <c r="G657" s="9"/>
      <c r="H657" s="9"/>
      <c r="I657" s="86"/>
      <c r="J657" s="86"/>
      <c r="K657" s="86"/>
      <c r="L657" s="86"/>
      <c r="M657" s="86"/>
      <c r="N657" s="86"/>
      <c r="O657" s="87"/>
      <c r="P657" s="87"/>
      <c r="Q657" s="87"/>
      <c r="R657" s="87"/>
      <c r="S657" s="87"/>
      <c r="T657" s="87"/>
      <c r="U657" s="87"/>
      <c r="V657" s="87"/>
      <c r="W657" s="87"/>
      <c r="X657" s="87"/>
      <c r="Y657" s="87"/>
      <c r="Z657" s="87"/>
    </row>
    <row r="658" spans="1:26" ht="18.75" hidden="1" x14ac:dyDescent="0.3">
      <c r="A658" s="23" t="s">
        <v>6</v>
      </c>
      <c r="B658" s="24" t="s">
        <v>201</v>
      </c>
      <c r="C658" s="24" t="s">
        <v>7</v>
      </c>
      <c r="D658" s="24" t="s">
        <v>8</v>
      </c>
      <c r="E658" s="24"/>
      <c r="F658" s="24"/>
      <c r="G658" s="7">
        <f t="shared" ref="G658" si="627">G659+G689</f>
        <v>663498</v>
      </c>
      <c r="H658" s="7">
        <f t="shared" ref="H658:N658" si="628">H659+H689</f>
        <v>0</v>
      </c>
      <c r="I658" s="7">
        <f t="shared" si="628"/>
        <v>0</v>
      </c>
      <c r="J658" s="7">
        <f t="shared" si="628"/>
        <v>0</v>
      </c>
      <c r="K658" s="7">
        <f t="shared" si="628"/>
        <v>0</v>
      </c>
      <c r="L658" s="7">
        <f t="shared" si="628"/>
        <v>0</v>
      </c>
      <c r="M658" s="7">
        <f t="shared" si="628"/>
        <v>663498</v>
      </c>
      <c r="N658" s="7">
        <f t="shared" si="628"/>
        <v>0</v>
      </c>
      <c r="O658" s="7">
        <f t="shared" ref="O658:T658" si="629">O659+O689</f>
        <v>0</v>
      </c>
      <c r="P658" s="7">
        <f t="shared" si="629"/>
        <v>0</v>
      </c>
      <c r="Q658" s="7">
        <f t="shared" si="629"/>
        <v>0</v>
      </c>
      <c r="R658" s="7">
        <f t="shared" si="629"/>
        <v>464729</v>
      </c>
      <c r="S658" s="7">
        <f t="shared" si="629"/>
        <v>1128227</v>
      </c>
      <c r="T658" s="7">
        <f t="shared" si="629"/>
        <v>464729</v>
      </c>
      <c r="U658" s="7">
        <f t="shared" ref="U658:Z658" si="630">U659+U689</f>
        <v>0</v>
      </c>
      <c r="V658" s="7">
        <f t="shared" si="630"/>
        <v>0</v>
      </c>
      <c r="W658" s="7">
        <f t="shared" si="630"/>
        <v>0</v>
      </c>
      <c r="X658" s="7">
        <f t="shared" si="630"/>
        <v>25225</v>
      </c>
      <c r="Y658" s="7">
        <f t="shared" si="630"/>
        <v>1153452</v>
      </c>
      <c r="Z658" s="7">
        <f t="shared" si="630"/>
        <v>489954</v>
      </c>
    </row>
    <row r="659" spans="1:26" ht="33" hidden="1" x14ac:dyDescent="0.25">
      <c r="A659" s="28" t="s">
        <v>571</v>
      </c>
      <c r="B659" s="26">
        <v>913</v>
      </c>
      <c r="C659" s="26" t="s">
        <v>7</v>
      </c>
      <c r="D659" s="26" t="s">
        <v>8</v>
      </c>
      <c r="E659" s="26" t="s">
        <v>185</v>
      </c>
      <c r="F659" s="26"/>
      <c r="G659" s="9">
        <f t="shared" ref="G659" si="631">G660+G664+G668+G672+G686</f>
        <v>661943</v>
      </c>
      <c r="H659" s="9">
        <f t="shared" ref="H659:N659" si="632">H660+H664+H668+H672+H686</f>
        <v>0</v>
      </c>
      <c r="I659" s="9">
        <f t="shared" si="632"/>
        <v>0</v>
      </c>
      <c r="J659" s="9">
        <f t="shared" si="632"/>
        <v>0</v>
      </c>
      <c r="K659" s="9">
        <f t="shared" si="632"/>
        <v>0</v>
      </c>
      <c r="L659" s="9">
        <f t="shared" si="632"/>
        <v>0</v>
      </c>
      <c r="M659" s="9">
        <f t="shared" si="632"/>
        <v>661943</v>
      </c>
      <c r="N659" s="9">
        <f t="shared" si="632"/>
        <v>0</v>
      </c>
      <c r="O659" s="9">
        <f t="shared" ref="O659:T659" si="633">O660+O664+O668+O672+O686</f>
        <v>0</v>
      </c>
      <c r="P659" s="9">
        <f t="shared" si="633"/>
        <v>0</v>
      </c>
      <c r="Q659" s="9">
        <f t="shared" si="633"/>
        <v>0</v>
      </c>
      <c r="R659" s="9">
        <f t="shared" si="633"/>
        <v>464729</v>
      </c>
      <c r="S659" s="9">
        <f t="shared" si="633"/>
        <v>1126672</v>
      </c>
      <c r="T659" s="9">
        <f t="shared" si="633"/>
        <v>464729</v>
      </c>
      <c r="U659" s="9">
        <f t="shared" ref="U659:Z659" si="634">U660+U664+U668+U672+U686</f>
        <v>0</v>
      </c>
      <c r="V659" s="9">
        <f t="shared" si="634"/>
        <v>0</v>
      </c>
      <c r="W659" s="9">
        <f t="shared" si="634"/>
        <v>0</v>
      </c>
      <c r="X659" s="9">
        <f t="shared" si="634"/>
        <v>25225</v>
      </c>
      <c r="Y659" s="9">
        <f t="shared" si="634"/>
        <v>1151897</v>
      </c>
      <c r="Z659" s="9">
        <f t="shared" si="634"/>
        <v>489954</v>
      </c>
    </row>
    <row r="660" spans="1:26" ht="33" hidden="1" x14ac:dyDescent="0.25">
      <c r="A660" s="25" t="s">
        <v>10</v>
      </c>
      <c r="B660" s="26">
        <f>B659</f>
        <v>913</v>
      </c>
      <c r="C660" s="26" t="s">
        <v>7</v>
      </c>
      <c r="D660" s="26" t="s">
        <v>8</v>
      </c>
      <c r="E660" s="26" t="s">
        <v>196</v>
      </c>
      <c r="F660" s="26"/>
      <c r="G660" s="11">
        <f t="shared" ref="G660:V662" si="635">G661</f>
        <v>606424</v>
      </c>
      <c r="H660" s="11">
        <f t="shared" si="635"/>
        <v>0</v>
      </c>
      <c r="I660" s="11">
        <f t="shared" si="635"/>
        <v>0</v>
      </c>
      <c r="J660" s="11">
        <f t="shared" si="635"/>
        <v>0</v>
      </c>
      <c r="K660" s="11">
        <f t="shared" si="635"/>
        <v>0</v>
      </c>
      <c r="L660" s="11">
        <f t="shared" si="635"/>
        <v>0</v>
      </c>
      <c r="M660" s="11">
        <f t="shared" si="635"/>
        <v>606424</v>
      </c>
      <c r="N660" s="11">
        <f t="shared" si="635"/>
        <v>0</v>
      </c>
      <c r="O660" s="11">
        <f t="shared" si="635"/>
        <v>0</v>
      </c>
      <c r="P660" s="11">
        <f t="shared" si="635"/>
        <v>0</v>
      </c>
      <c r="Q660" s="11">
        <f t="shared" si="635"/>
        <v>0</v>
      </c>
      <c r="R660" s="11">
        <f t="shared" si="635"/>
        <v>0</v>
      </c>
      <c r="S660" s="11">
        <f t="shared" si="635"/>
        <v>606424</v>
      </c>
      <c r="T660" s="11">
        <f t="shared" si="635"/>
        <v>0</v>
      </c>
      <c r="U660" s="11">
        <f t="shared" si="635"/>
        <v>0</v>
      </c>
      <c r="V660" s="11">
        <f t="shared" si="635"/>
        <v>0</v>
      </c>
      <c r="W660" s="11">
        <f t="shared" ref="U660:Z662" si="636">W661</f>
        <v>0</v>
      </c>
      <c r="X660" s="11">
        <f t="shared" si="636"/>
        <v>0</v>
      </c>
      <c r="Y660" s="11">
        <f t="shared" si="636"/>
        <v>606424</v>
      </c>
      <c r="Z660" s="11">
        <f t="shared" si="636"/>
        <v>0</v>
      </c>
    </row>
    <row r="661" spans="1:26" ht="20.100000000000001" hidden="1" customHeight="1" x14ac:dyDescent="0.25">
      <c r="A661" s="28" t="s">
        <v>205</v>
      </c>
      <c r="B661" s="26">
        <f>B660</f>
        <v>913</v>
      </c>
      <c r="C661" s="26" t="s">
        <v>7</v>
      </c>
      <c r="D661" s="26" t="s">
        <v>8</v>
      </c>
      <c r="E661" s="26" t="s">
        <v>206</v>
      </c>
      <c r="F661" s="26"/>
      <c r="G661" s="9">
        <f t="shared" si="635"/>
        <v>606424</v>
      </c>
      <c r="H661" s="9">
        <f t="shared" si="635"/>
        <v>0</v>
      </c>
      <c r="I661" s="9">
        <f t="shared" si="635"/>
        <v>0</v>
      </c>
      <c r="J661" s="9">
        <f t="shared" si="635"/>
        <v>0</v>
      </c>
      <c r="K661" s="9">
        <f t="shared" si="635"/>
        <v>0</v>
      </c>
      <c r="L661" s="9">
        <f t="shared" si="635"/>
        <v>0</v>
      </c>
      <c r="M661" s="9">
        <f t="shared" si="635"/>
        <v>606424</v>
      </c>
      <c r="N661" s="9">
        <f t="shared" si="635"/>
        <v>0</v>
      </c>
      <c r="O661" s="9">
        <f t="shared" si="635"/>
        <v>0</v>
      </c>
      <c r="P661" s="9">
        <f t="shared" si="635"/>
        <v>0</v>
      </c>
      <c r="Q661" s="9">
        <f t="shared" si="635"/>
        <v>0</v>
      </c>
      <c r="R661" s="9">
        <f t="shared" si="635"/>
        <v>0</v>
      </c>
      <c r="S661" s="9">
        <f t="shared" si="635"/>
        <v>606424</v>
      </c>
      <c r="T661" s="9">
        <f t="shared" si="635"/>
        <v>0</v>
      </c>
      <c r="U661" s="9">
        <f t="shared" si="636"/>
        <v>0</v>
      </c>
      <c r="V661" s="9">
        <f t="shared" si="636"/>
        <v>0</v>
      </c>
      <c r="W661" s="9">
        <f t="shared" si="636"/>
        <v>0</v>
      </c>
      <c r="X661" s="9">
        <f t="shared" si="636"/>
        <v>0</v>
      </c>
      <c r="Y661" s="9">
        <f t="shared" si="636"/>
        <v>606424</v>
      </c>
      <c r="Z661" s="9">
        <f t="shared" si="636"/>
        <v>0</v>
      </c>
    </row>
    <row r="662" spans="1:26" ht="33" hidden="1" x14ac:dyDescent="0.25">
      <c r="A662" s="25" t="s">
        <v>12</v>
      </c>
      <c r="B662" s="26">
        <f>B661</f>
        <v>913</v>
      </c>
      <c r="C662" s="26" t="s">
        <v>7</v>
      </c>
      <c r="D662" s="26" t="s">
        <v>8</v>
      </c>
      <c r="E662" s="26" t="s">
        <v>206</v>
      </c>
      <c r="F662" s="26" t="s">
        <v>13</v>
      </c>
      <c r="G662" s="8">
        <f t="shared" si="635"/>
        <v>606424</v>
      </c>
      <c r="H662" s="8">
        <f t="shared" si="635"/>
        <v>0</v>
      </c>
      <c r="I662" s="8">
        <f t="shared" si="635"/>
        <v>0</v>
      </c>
      <c r="J662" s="8">
        <f t="shared" si="635"/>
        <v>0</v>
      </c>
      <c r="K662" s="8">
        <f t="shared" si="635"/>
        <v>0</v>
      </c>
      <c r="L662" s="8">
        <f t="shared" si="635"/>
        <v>0</v>
      </c>
      <c r="M662" s="8">
        <f t="shared" si="635"/>
        <v>606424</v>
      </c>
      <c r="N662" s="8">
        <f t="shared" si="635"/>
        <v>0</v>
      </c>
      <c r="O662" s="8">
        <f t="shared" si="635"/>
        <v>0</v>
      </c>
      <c r="P662" s="8">
        <f t="shared" si="635"/>
        <v>0</v>
      </c>
      <c r="Q662" s="8">
        <f t="shared" si="635"/>
        <v>0</v>
      </c>
      <c r="R662" s="8">
        <f t="shared" si="635"/>
        <v>0</v>
      </c>
      <c r="S662" s="8">
        <f t="shared" si="635"/>
        <v>606424</v>
      </c>
      <c r="T662" s="8">
        <f t="shared" si="635"/>
        <v>0</v>
      </c>
      <c r="U662" s="8">
        <f t="shared" si="636"/>
        <v>0</v>
      </c>
      <c r="V662" s="8">
        <f t="shared" si="636"/>
        <v>0</v>
      </c>
      <c r="W662" s="8">
        <f t="shared" si="636"/>
        <v>0</v>
      </c>
      <c r="X662" s="8">
        <f t="shared" si="636"/>
        <v>0</v>
      </c>
      <c r="Y662" s="8">
        <f t="shared" si="636"/>
        <v>606424</v>
      </c>
      <c r="Z662" s="8">
        <f t="shared" si="636"/>
        <v>0</v>
      </c>
    </row>
    <row r="663" spans="1:26" ht="20.100000000000001" hidden="1" customHeight="1" x14ac:dyDescent="0.25">
      <c r="A663" s="28" t="s">
        <v>14</v>
      </c>
      <c r="B663" s="26">
        <f>B662</f>
        <v>913</v>
      </c>
      <c r="C663" s="26" t="s">
        <v>7</v>
      </c>
      <c r="D663" s="26" t="s">
        <v>8</v>
      </c>
      <c r="E663" s="26" t="s">
        <v>206</v>
      </c>
      <c r="F663" s="26">
        <v>610</v>
      </c>
      <c r="G663" s="9">
        <f>606292+132</f>
        <v>606424</v>
      </c>
      <c r="H663" s="9"/>
      <c r="I663" s="86"/>
      <c r="J663" s="86"/>
      <c r="K663" s="86"/>
      <c r="L663" s="86"/>
      <c r="M663" s="9">
        <f>G663+I663+J663+K663+L663</f>
        <v>606424</v>
      </c>
      <c r="N663" s="9">
        <f>H663+L663</f>
        <v>0</v>
      </c>
      <c r="O663" s="87"/>
      <c r="P663" s="87"/>
      <c r="Q663" s="87"/>
      <c r="R663" s="87"/>
      <c r="S663" s="9">
        <f>M663+O663+P663+Q663+R663</f>
        <v>606424</v>
      </c>
      <c r="T663" s="9">
        <f>N663+R663</f>
        <v>0</v>
      </c>
      <c r="U663" s="87"/>
      <c r="V663" s="87"/>
      <c r="W663" s="87"/>
      <c r="X663" s="87"/>
      <c r="Y663" s="9">
        <f>S663+U663+V663+W663+X663</f>
        <v>606424</v>
      </c>
      <c r="Z663" s="9">
        <f>T663+X663</f>
        <v>0</v>
      </c>
    </row>
    <row r="664" spans="1:26" ht="20.100000000000001" hidden="1" customHeight="1" x14ac:dyDescent="0.25">
      <c r="A664" s="28" t="s">
        <v>15</v>
      </c>
      <c r="B664" s="26">
        <v>913</v>
      </c>
      <c r="C664" s="26" t="s">
        <v>7</v>
      </c>
      <c r="D664" s="26" t="s">
        <v>8</v>
      </c>
      <c r="E664" s="26" t="s">
        <v>186</v>
      </c>
      <c r="F664" s="26"/>
      <c r="G664" s="9">
        <f t="shared" ref="G664:V666" si="637">G665</f>
        <v>32602</v>
      </c>
      <c r="H664" s="9">
        <f t="shared" si="637"/>
        <v>0</v>
      </c>
      <c r="I664" s="9">
        <f t="shared" si="637"/>
        <v>0</v>
      </c>
      <c r="J664" s="9">
        <f t="shared" si="637"/>
        <v>0</v>
      </c>
      <c r="K664" s="9">
        <f t="shared" si="637"/>
        <v>0</v>
      </c>
      <c r="L664" s="9">
        <f t="shared" si="637"/>
        <v>0</v>
      </c>
      <c r="M664" s="9">
        <f t="shared" si="637"/>
        <v>32602</v>
      </c>
      <c r="N664" s="9">
        <f t="shared" si="637"/>
        <v>0</v>
      </c>
      <c r="O664" s="9">
        <f t="shared" si="637"/>
        <v>0</v>
      </c>
      <c r="P664" s="9">
        <f t="shared" si="637"/>
        <v>0</v>
      </c>
      <c r="Q664" s="9">
        <f t="shared" si="637"/>
        <v>0</v>
      </c>
      <c r="R664" s="9">
        <f t="shared" si="637"/>
        <v>0</v>
      </c>
      <c r="S664" s="9">
        <f t="shared" si="637"/>
        <v>32602</v>
      </c>
      <c r="T664" s="9">
        <f t="shared" si="637"/>
        <v>0</v>
      </c>
      <c r="U664" s="9">
        <f t="shared" si="637"/>
        <v>-4452</v>
      </c>
      <c r="V664" s="9">
        <f t="shared" si="637"/>
        <v>0</v>
      </c>
      <c r="W664" s="9">
        <f t="shared" ref="U664:Z666" si="638">W665</f>
        <v>0</v>
      </c>
      <c r="X664" s="9">
        <f t="shared" si="638"/>
        <v>0</v>
      </c>
      <c r="Y664" s="9">
        <f t="shared" si="638"/>
        <v>28150</v>
      </c>
      <c r="Z664" s="9">
        <f t="shared" si="638"/>
        <v>0</v>
      </c>
    </row>
    <row r="665" spans="1:26" ht="20.100000000000001" hidden="1" customHeight="1" x14ac:dyDescent="0.25">
      <c r="A665" s="28" t="s">
        <v>208</v>
      </c>
      <c r="B665" s="26">
        <v>913</v>
      </c>
      <c r="C665" s="26" t="s">
        <v>7</v>
      </c>
      <c r="D665" s="26" t="s">
        <v>8</v>
      </c>
      <c r="E665" s="26" t="s">
        <v>209</v>
      </c>
      <c r="F665" s="26"/>
      <c r="G665" s="9">
        <f t="shared" si="637"/>
        <v>32602</v>
      </c>
      <c r="H665" s="9">
        <f t="shared" si="637"/>
        <v>0</v>
      </c>
      <c r="I665" s="9">
        <f t="shared" si="637"/>
        <v>0</v>
      </c>
      <c r="J665" s="9">
        <f t="shared" si="637"/>
        <v>0</v>
      </c>
      <c r="K665" s="9">
        <f t="shared" si="637"/>
        <v>0</v>
      </c>
      <c r="L665" s="9">
        <f t="shared" si="637"/>
        <v>0</v>
      </c>
      <c r="M665" s="9">
        <f t="shared" si="637"/>
        <v>32602</v>
      </c>
      <c r="N665" s="9">
        <f t="shared" si="637"/>
        <v>0</v>
      </c>
      <c r="O665" s="9">
        <f t="shared" si="637"/>
        <v>0</v>
      </c>
      <c r="P665" s="9">
        <f t="shared" si="637"/>
        <v>0</v>
      </c>
      <c r="Q665" s="9">
        <f t="shared" si="637"/>
        <v>0</v>
      </c>
      <c r="R665" s="9">
        <f t="shared" si="637"/>
        <v>0</v>
      </c>
      <c r="S665" s="9">
        <f t="shared" si="637"/>
        <v>32602</v>
      </c>
      <c r="T665" s="9">
        <f t="shared" si="637"/>
        <v>0</v>
      </c>
      <c r="U665" s="9">
        <f t="shared" si="638"/>
        <v>-4452</v>
      </c>
      <c r="V665" s="9">
        <f t="shared" si="638"/>
        <v>0</v>
      </c>
      <c r="W665" s="9">
        <f t="shared" si="638"/>
        <v>0</v>
      </c>
      <c r="X665" s="9">
        <f t="shared" si="638"/>
        <v>0</v>
      </c>
      <c r="Y665" s="9">
        <f t="shared" si="638"/>
        <v>28150</v>
      </c>
      <c r="Z665" s="9">
        <f t="shared" si="638"/>
        <v>0</v>
      </c>
    </row>
    <row r="666" spans="1:26" ht="33" hidden="1" x14ac:dyDescent="0.25">
      <c r="A666" s="25" t="s">
        <v>12</v>
      </c>
      <c r="B666" s="26">
        <v>913</v>
      </c>
      <c r="C666" s="26" t="s">
        <v>7</v>
      </c>
      <c r="D666" s="26" t="s">
        <v>8</v>
      </c>
      <c r="E666" s="26" t="s">
        <v>209</v>
      </c>
      <c r="F666" s="26" t="s">
        <v>13</v>
      </c>
      <c r="G666" s="8">
        <f t="shared" si="637"/>
        <v>32602</v>
      </c>
      <c r="H666" s="8">
        <f t="shared" si="637"/>
        <v>0</v>
      </c>
      <c r="I666" s="8">
        <f t="shared" si="637"/>
        <v>0</v>
      </c>
      <c r="J666" s="8">
        <f t="shared" si="637"/>
        <v>0</v>
      </c>
      <c r="K666" s="8">
        <f t="shared" si="637"/>
        <v>0</v>
      </c>
      <c r="L666" s="8">
        <f t="shared" si="637"/>
        <v>0</v>
      </c>
      <c r="M666" s="8">
        <f t="shared" si="637"/>
        <v>32602</v>
      </c>
      <c r="N666" s="8">
        <f t="shared" si="637"/>
        <v>0</v>
      </c>
      <c r="O666" s="8">
        <f t="shared" si="637"/>
        <v>0</v>
      </c>
      <c r="P666" s="8">
        <f t="shared" si="637"/>
        <v>0</v>
      </c>
      <c r="Q666" s="8">
        <f t="shared" si="637"/>
        <v>0</v>
      </c>
      <c r="R666" s="8">
        <f t="shared" si="637"/>
        <v>0</v>
      </c>
      <c r="S666" s="8">
        <f t="shared" si="637"/>
        <v>32602</v>
      </c>
      <c r="T666" s="8">
        <f t="shared" si="637"/>
        <v>0</v>
      </c>
      <c r="U666" s="8">
        <f t="shared" si="638"/>
        <v>-4452</v>
      </c>
      <c r="V666" s="8">
        <f t="shared" si="638"/>
        <v>0</v>
      </c>
      <c r="W666" s="8">
        <f t="shared" si="638"/>
        <v>0</v>
      </c>
      <c r="X666" s="8">
        <f t="shared" si="638"/>
        <v>0</v>
      </c>
      <c r="Y666" s="8">
        <f t="shared" si="638"/>
        <v>28150</v>
      </c>
      <c r="Z666" s="8">
        <f t="shared" si="638"/>
        <v>0</v>
      </c>
    </row>
    <row r="667" spans="1:26" ht="20.100000000000001" hidden="1" customHeight="1" x14ac:dyDescent="0.25">
      <c r="A667" s="28" t="s">
        <v>14</v>
      </c>
      <c r="B667" s="26">
        <v>913</v>
      </c>
      <c r="C667" s="26" t="s">
        <v>7</v>
      </c>
      <c r="D667" s="26" t="s">
        <v>8</v>
      </c>
      <c r="E667" s="26" t="s">
        <v>209</v>
      </c>
      <c r="F667" s="26">
        <v>610</v>
      </c>
      <c r="G667" s="9">
        <f>24011+8591</f>
        <v>32602</v>
      </c>
      <c r="H667" s="9"/>
      <c r="I667" s="86"/>
      <c r="J667" s="86"/>
      <c r="K667" s="86"/>
      <c r="L667" s="86"/>
      <c r="M667" s="9">
        <f>G667+I667+J667+K667+L667</f>
        <v>32602</v>
      </c>
      <c r="N667" s="9">
        <f>H667+L667</f>
        <v>0</v>
      </c>
      <c r="O667" s="87"/>
      <c r="P667" s="87"/>
      <c r="Q667" s="87"/>
      <c r="R667" s="87"/>
      <c r="S667" s="9">
        <f>M667+O667+P667+Q667+R667</f>
        <v>32602</v>
      </c>
      <c r="T667" s="9">
        <f>N667+R667</f>
        <v>0</v>
      </c>
      <c r="U667" s="8">
        <v>-4452</v>
      </c>
      <c r="V667" s="87"/>
      <c r="W667" s="87"/>
      <c r="X667" s="87"/>
      <c r="Y667" s="9">
        <f>S667+U667+V667+W667+X667</f>
        <v>28150</v>
      </c>
      <c r="Z667" s="9">
        <f>T667+X667</f>
        <v>0</v>
      </c>
    </row>
    <row r="668" spans="1:26" ht="49.5" hidden="1" x14ac:dyDescent="0.25">
      <c r="A668" s="25" t="s">
        <v>211</v>
      </c>
      <c r="B668" s="26">
        <v>913</v>
      </c>
      <c r="C668" s="26" t="s">
        <v>7</v>
      </c>
      <c r="D668" s="26" t="s">
        <v>8</v>
      </c>
      <c r="E668" s="26" t="s">
        <v>212</v>
      </c>
      <c r="F668" s="26"/>
      <c r="G668" s="8">
        <f t="shared" ref="G668:V670" si="639">G669</f>
        <v>22917</v>
      </c>
      <c r="H668" s="8">
        <f t="shared" si="639"/>
        <v>0</v>
      </c>
      <c r="I668" s="8">
        <f t="shared" si="639"/>
        <v>0</v>
      </c>
      <c r="J668" s="8">
        <f t="shared" si="639"/>
        <v>0</v>
      </c>
      <c r="K668" s="8">
        <f t="shared" si="639"/>
        <v>0</v>
      </c>
      <c r="L668" s="8">
        <f t="shared" si="639"/>
        <v>0</v>
      </c>
      <c r="M668" s="8">
        <f t="shared" si="639"/>
        <v>22917</v>
      </c>
      <c r="N668" s="8">
        <f t="shared" si="639"/>
        <v>0</v>
      </c>
      <c r="O668" s="8">
        <f t="shared" si="639"/>
        <v>0</v>
      </c>
      <c r="P668" s="8">
        <f t="shared" si="639"/>
        <v>0</v>
      </c>
      <c r="Q668" s="8">
        <f t="shared" si="639"/>
        <v>0</v>
      </c>
      <c r="R668" s="8">
        <f t="shared" si="639"/>
        <v>0</v>
      </c>
      <c r="S668" s="8">
        <f t="shared" si="639"/>
        <v>22917</v>
      </c>
      <c r="T668" s="8">
        <f t="shared" si="639"/>
        <v>0</v>
      </c>
      <c r="U668" s="8">
        <f t="shared" si="639"/>
        <v>0</v>
      </c>
      <c r="V668" s="8">
        <f t="shared" si="639"/>
        <v>0</v>
      </c>
      <c r="W668" s="8">
        <f t="shared" ref="U668:Z670" si="640">W669</f>
        <v>0</v>
      </c>
      <c r="X668" s="8">
        <f t="shared" si="640"/>
        <v>0</v>
      </c>
      <c r="Y668" s="8">
        <f t="shared" si="640"/>
        <v>22917</v>
      </c>
      <c r="Z668" s="8">
        <f t="shared" si="640"/>
        <v>0</v>
      </c>
    </row>
    <row r="669" spans="1:26" ht="20.100000000000001" hidden="1" customHeight="1" x14ac:dyDescent="0.25">
      <c r="A669" s="28" t="s">
        <v>213</v>
      </c>
      <c r="B669" s="26">
        <v>913</v>
      </c>
      <c r="C669" s="26" t="s">
        <v>7</v>
      </c>
      <c r="D669" s="26" t="s">
        <v>8</v>
      </c>
      <c r="E669" s="26" t="s">
        <v>214</v>
      </c>
      <c r="F669" s="26"/>
      <c r="G669" s="9">
        <f t="shared" si="639"/>
        <v>22917</v>
      </c>
      <c r="H669" s="9">
        <f t="shared" si="639"/>
        <v>0</v>
      </c>
      <c r="I669" s="9">
        <f t="shared" si="639"/>
        <v>0</v>
      </c>
      <c r="J669" s="9">
        <f t="shared" si="639"/>
        <v>0</v>
      </c>
      <c r="K669" s="9">
        <f t="shared" si="639"/>
        <v>0</v>
      </c>
      <c r="L669" s="9">
        <f t="shared" si="639"/>
        <v>0</v>
      </c>
      <c r="M669" s="9">
        <f t="shared" si="639"/>
        <v>22917</v>
      </c>
      <c r="N669" s="9">
        <f t="shared" si="639"/>
        <v>0</v>
      </c>
      <c r="O669" s="9">
        <f t="shared" si="639"/>
        <v>0</v>
      </c>
      <c r="P669" s="9">
        <f t="shared" si="639"/>
        <v>0</v>
      </c>
      <c r="Q669" s="9">
        <f t="shared" si="639"/>
        <v>0</v>
      </c>
      <c r="R669" s="9">
        <f t="shared" si="639"/>
        <v>0</v>
      </c>
      <c r="S669" s="9">
        <f t="shared" si="639"/>
        <v>22917</v>
      </c>
      <c r="T669" s="9">
        <f t="shared" si="639"/>
        <v>0</v>
      </c>
      <c r="U669" s="9">
        <f t="shared" si="640"/>
        <v>0</v>
      </c>
      <c r="V669" s="9">
        <f t="shared" si="640"/>
        <v>0</v>
      </c>
      <c r="W669" s="9">
        <f t="shared" si="640"/>
        <v>0</v>
      </c>
      <c r="X669" s="9">
        <f t="shared" si="640"/>
        <v>0</v>
      </c>
      <c r="Y669" s="9">
        <f t="shared" si="640"/>
        <v>22917</v>
      </c>
      <c r="Z669" s="9">
        <f t="shared" si="640"/>
        <v>0</v>
      </c>
    </row>
    <row r="670" spans="1:26" ht="20.100000000000001" hidden="1" customHeight="1" x14ac:dyDescent="0.25">
      <c r="A670" s="28" t="s">
        <v>66</v>
      </c>
      <c r="B670" s="26">
        <v>913</v>
      </c>
      <c r="C670" s="26" t="s">
        <v>7</v>
      </c>
      <c r="D670" s="26" t="s">
        <v>8</v>
      </c>
      <c r="E670" s="26" t="s">
        <v>214</v>
      </c>
      <c r="F670" s="26" t="s">
        <v>67</v>
      </c>
      <c r="G670" s="9">
        <f t="shared" si="639"/>
        <v>22917</v>
      </c>
      <c r="H670" s="9">
        <f t="shared" si="639"/>
        <v>0</v>
      </c>
      <c r="I670" s="9">
        <f t="shared" si="639"/>
        <v>0</v>
      </c>
      <c r="J670" s="9">
        <f t="shared" si="639"/>
        <v>0</v>
      </c>
      <c r="K670" s="9">
        <f t="shared" si="639"/>
        <v>0</v>
      </c>
      <c r="L670" s="9">
        <f t="shared" si="639"/>
        <v>0</v>
      </c>
      <c r="M670" s="9">
        <f t="shared" si="639"/>
        <v>22917</v>
      </c>
      <c r="N670" s="9">
        <f t="shared" si="639"/>
        <v>0</v>
      </c>
      <c r="O670" s="9">
        <f t="shared" si="639"/>
        <v>0</v>
      </c>
      <c r="P670" s="9">
        <f t="shared" si="639"/>
        <v>0</v>
      </c>
      <c r="Q670" s="9">
        <f t="shared" si="639"/>
        <v>0</v>
      </c>
      <c r="R670" s="9">
        <f t="shared" si="639"/>
        <v>0</v>
      </c>
      <c r="S670" s="9">
        <f t="shared" si="639"/>
        <v>22917</v>
      </c>
      <c r="T670" s="9">
        <f t="shared" si="639"/>
        <v>0</v>
      </c>
      <c r="U670" s="9">
        <f t="shared" si="640"/>
        <v>0</v>
      </c>
      <c r="V670" s="9">
        <f t="shared" si="640"/>
        <v>0</v>
      </c>
      <c r="W670" s="9">
        <f t="shared" si="640"/>
        <v>0</v>
      </c>
      <c r="X670" s="9">
        <f t="shared" si="640"/>
        <v>0</v>
      </c>
      <c r="Y670" s="9">
        <f t="shared" si="640"/>
        <v>22917</v>
      </c>
      <c r="Z670" s="9">
        <f t="shared" si="640"/>
        <v>0</v>
      </c>
    </row>
    <row r="671" spans="1:26" ht="49.5" hidden="1" x14ac:dyDescent="0.25">
      <c r="A671" s="25" t="s">
        <v>408</v>
      </c>
      <c r="B671" s="26">
        <f>B669</f>
        <v>913</v>
      </c>
      <c r="C671" s="26" t="s">
        <v>7</v>
      </c>
      <c r="D671" s="26" t="s">
        <v>8</v>
      </c>
      <c r="E671" s="26" t="s">
        <v>214</v>
      </c>
      <c r="F671" s="9">
        <v>810</v>
      </c>
      <c r="G671" s="9">
        <v>22917</v>
      </c>
      <c r="H671" s="9"/>
      <c r="I671" s="86"/>
      <c r="J671" s="86"/>
      <c r="K671" s="86"/>
      <c r="L671" s="86"/>
      <c r="M671" s="9">
        <f>G671+I671+J671+K671+L671</f>
        <v>22917</v>
      </c>
      <c r="N671" s="9">
        <f>H671+L671</f>
        <v>0</v>
      </c>
      <c r="O671" s="87"/>
      <c r="P671" s="87"/>
      <c r="Q671" s="87"/>
      <c r="R671" s="87"/>
      <c r="S671" s="9">
        <f>M671+O671+P671+Q671+R671</f>
        <v>22917</v>
      </c>
      <c r="T671" s="9">
        <f>N671+R671</f>
        <v>0</v>
      </c>
      <c r="U671" s="87"/>
      <c r="V671" s="87"/>
      <c r="W671" s="87"/>
      <c r="X671" s="87"/>
      <c r="Y671" s="9">
        <f>S671+U671+V671+W671+X671</f>
        <v>22917</v>
      </c>
      <c r="Z671" s="9">
        <f>T671+X671</f>
        <v>0</v>
      </c>
    </row>
    <row r="672" spans="1:26" ht="20.100000000000001" hidden="1" customHeight="1" x14ac:dyDescent="0.25">
      <c r="A672" s="28" t="s">
        <v>572</v>
      </c>
      <c r="B672" s="26">
        <v>913</v>
      </c>
      <c r="C672" s="26" t="s">
        <v>7</v>
      </c>
      <c r="D672" s="26" t="s">
        <v>8</v>
      </c>
      <c r="E672" s="26" t="s">
        <v>605</v>
      </c>
      <c r="F672" s="26"/>
      <c r="G672" s="9">
        <f t="shared" ref="G672:H672" si="641">G673+G676+G680+G683</f>
        <v>0</v>
      </c>
      <c r="H672" s="9">
        <f t="shared" si="641"/>
        <v>0</v>
      </c>
      <c r="I672" s="86"/>
      <c r="J672" s="86"/>
      <c r="K672" s="86"/>
      <c r="L672" s="86"/>
      <c r="M672" s="86"/>
      <c r="N672" s="86"/>
      <c r="O672" s="11">
        <f>O673+O676+O680+O683</f>
        <v>0</v>
      </c>
      <c r="P672" s="11">
        <f t="shared" ref="P672:T672" si="642">P673+P676+P680+P683</f>
        <v>0</v>
      </c>
      <c r="Q672" s="11">
        <f t="shared" si="642"/>
        <v>0</v>
      </c>
      <c r="R672" s="11">
        <f t="shared" si="642"/>
        <v>464729</v>
      </c>
      <c r="S672" s="11">
        <f t="shared" si="642"/>
        <v>464729</v>
      </c>
      <c r="T672" s="11">
        <f t="shared" si="642"/>
        <v>464729</v>
      </c>
      <c r="U672" s="11">
        <f>U673+U676+U680+U683</f>
        <v>0</v>
      </c>
      <c r="V672" s="11">
        <f t="shared" ref="V672:Z672" si="643">V673+V676+V680+V683</f>
        <v>0</v>
      </c>
      <c r="W672" s="11">
        <f t="shared" si="643"/>
        <v>0</v>
      </c>
      <c r="X672" s="11">
        <f t="shared" si="643"/>
        <v>0</v>
      </c>
      <c r="Y672" s="11">
        <f t="shared" si="643"/>
        <v>464729</v>
      </c>
      <c r="Z672" s="11">
        <f t="shared" si="643"/>
        <v>464729</v>
      </c>
    </row>
    <row r="673" spans="1:26" ht="66" hidden="1" x14ac:dyDescent="0.25">
      <c r="A673" s="38" t="s">
        <v>641</v>
      </c>
      <c r="B673" s="42">
        <v>913</v>
      </c>
      <c r="C673" s="26" t="s">
        <v>7</v>
      </c>
      <c r="D673" s="26" t="s">
        <v>8</v>
      </c>
      <c r="E673" s="26" t="s">
        <v>640</v>
      </c>
      <c r="F673" s="9"/>
      <c r="G673" s="9">
        <f t="shared" ref="G673" si="644">G674</f>
        <v>0</v>
      </c>
      <c r="H673" s="9">
        <f t="shared" ref="G673:H674" si="645">H674</f>
        <v>0</v>
      </c>
      <c r="I673" s="86"/>
      <c r="J673" s="86"/>
      <c r="K673" s="86"/>
      <c r="L673" s="86"/>
      <c r="M673" s="86"/>
      <c r="N673" s="86"/>
      <c r="O673" s="11">
        <f>O674</f>
        <v>0</v>
      </c>
      <c r="P673" s="11">
        <f t="shared" ref="P673:Z674" si="646">P674</f>
        <v>0</v>
      </c>
      <c r="Q673" s="11">
        <f t="shared" si="646"/>
        <v>0</v>
      </c>
      <c r="R673" s="11">
        <f t="shared" si="646"/>
        <v>4877</v>
      </c>
      <c r="S673" s="11">
        <f t="shared" si="646"/>
        <v>4877</v>
      </c>
      <c r="T673" s="11">
        <f t="shared" si="646"/>
        <v>4877</v>
      </c>
      <c r="U673" s="11">
        <f>U674</f>
        <v>0</v>
      </c>
      <c r="V673" s="11">
        <f t="shared" si="646"/>
        <v>0</v>
      </c>
      <c r="W673" s="11">
        <f t="shared" si="646"/>
        <v>0</v>
      </c>
      <c r="X673" s="11">
        <f t="shared" si="646"/>
        <v>0</v>
      </c>
      <c r="Y673" s="11">
        <f t="shared" si="646"/>
        <v>4877</v>
      </c>
      <c r="Z673" s="11">
        <f t="shared" si="646"/>
        <v>4877</v>
      </c>
    </row>
    <row r="674" spans="1:26" ht="33" hidden="1" x14ac:dyDescent="0.25">
      <c r="A674" s="25" t="s">
        <v>12</v>
      </c>
      <c r="B674" s="42">
        <v>913</v>
      </c>
      <c r="C674" s="26" t="s">
        <v>7</v>
      </c>
      <c r="D674" s="26" t="s">
        <v>8</v>
      </c>
      <c r="E674" s="26" t="s">
        <v>640</v>
      </c>
      <c r="F674" s="26" t="s">
        <v>13</v>
      </c>
      <c r="G674" s="9">
        <f t="shared" si="645"/>
        <v>0</v>
      </c>
      <c r="H674" s="9">
        <f t="shared" si="645"/>
        <v>0</v>
      </c>
      <c r="I674" s="86"/>
      <c r="J674" s="86"/>
      <c r="K674" s="86"/>
      <c r="L674" s="86"/>
      <c r="M674" s="86"/>
      <c r="N674" s="86"/>
      <c r="O674" s="11">
        <f>O675</f>
        <v>0</v>
      </c>
      <c r="P674" s="11">
        <f t="shared" si="646"/>
        <v>0</v>
      </c>
      <c r="Q674" s="11">
        <f t="shared" si="646"/>
        <v>0</v>
      </c>
      <c r="R674" s="11">
        <f t="shared" si="646"/>
        <v>4877</v>
      </c>
      <c r="S674" s="11">
        <f t="shared" si="646"/>
        <v>4877</v>
      </c>
      <c r="T674" s="11">
        <f t="shared" si="646"/>
        <v>4877</v>
      </c>
      <c r="U674" s="11">
        <f>U675</f>
        <v>0</v>
      </c>
      <c r="V674" s="11">
        <f t="shared" si="646"/>
        <v>0</v>
      </c>
      <c r="W674" s="11">
        <f t="shared" si="646"/>
        <v>0</v>
      </c>
      <c r="X674" s="11">
        <f t="shared" si="646"/>
        <v>0</v>
      </c>
      <c r="Y674" s="11">
        <f t="shared" si="646"/>
        <v>4877</v>
      </c>
      <c r="Z674" s="11">
        <f t="shared" si="646"/>
        <v>4877</v>
      </c>
    </row>
    <row r="675" spans="1:26" ht="20.100000000000001" hidden="1" customHeight="1" x14ac:dyDescent="0.25">
      <c r="A675" s="28" t="s">
        <v>14</v>
      </c>
      <c r="B675" s="26">
        <v>913</v>
      </c>
      <c r="C675" s="26" t="s">
        <v>7</v>
      </c>
      <c r="D675" s="26" t="s">
        <v>8</v>
      </c>
      <c r="E675" s="26" t="s">
        <v>640</v>
      </c>
      <c r="F675" s="26" t="s">
        <v>35</v>
      </c>
      <c r="G675" s="9"/>
      <c r="H675" s="9"/>
      <c r="I675" s="86"/>
      <c r="J675" s="86"/>
      <c r="K675" s="86"/>
      <c r="L675" s="86"/>
      <c r="M675" s="86"/>
      <c r="N675" s="86"/>
      <c r="O675" s="11"/>
      <c r="P675" s="11"/>
      <c r="Q675" s="11"/>
      <c r="R675" s="11">
        <v>4877</v>
      </c>
      <c r="S675" s="9">
        <f>M675+O675+P675+Q675+R675</f>
        <v>4877</v>
      </c>
      <c r="T675" s="9">
        <f>N675+R675</f>
        <v>4877</v>
      </c>
      <c r="U675" s="11"/>
      <c r="V675" s="11"/>
      <c r="W675" s="11"/>
      <c r="X675" s="11"/>
      <c r="Y675" s="9">
        <f>S675+U675+V675+W675+X675</f>
        <v>4877</v>
      </c>
      <c r="Z675" s="9">
        <f>T675+X675</f>
        <v>4877</v>
      </c>
    </row>
    <row r="676" spans="1:26" ht="66" hidden="1" x14ac:dyDescent="0.25">
      <c r="A676" s="88" t="s">
        <v>631</v>
      </c>
      <c r="B676" s="42">
        <v>913</v>
      </c>
      <c r="C676" s="26" t="s">
        <v>7</v>
      </c>
      <c r="D676" s="26" t="s">
        <v>8</v>
      </c>
      <c r="E676" s="26" t="s">
        <v>630</v>
      </c>
      <c r="F676" s="9"/>
      <c r="G676" s="9">
        <f t="shared" ref="G676:H676" si="647">G677</f>
        <v>0</v>
      </c>
      <c r="H676" s="9">
        <f t="shared" si="647"/>
        <v>0</v>
      </c>
      <c r="I676" s="86"/>
      <c r="J676" s="86"/>
      <c r="K676" s="86"/>
      <c r="L676" s="86"/>
      <c r="M676" s="86"/>
      <c r="N676" s="86"/>
      <c r="O676" s="11">
        <f>O677</f>
        <v>0</v>
      </c>
      <c r="P676" s="11">
        <f t="shared" ref="P676:Z676" si="648">P677</f>
        <v>0</v>
      </c>
      <c r="Q676" s="11">
        <f t="shared" si="648"/>
        <v>0</v>
      </c>
      <c r="R676" s="11">
        <f t="shared" si="648"/>
        <v>4581</v>
      </c>
      <c r="S676" s="11">
        <f t="shared" si="648"/>
        <v>4581</v>
      </c>
      <c r="T676" s="11">
        <f t="shared" si="648"/>
        <v>4581</v>
      </c>
      <c r="U676" s="11">
        <f>U677</f>
        <v>0</v>
      </c>
      <c r="V676" s="11">
        <f t="shared" si="648"/>
        <v>0</v>
      </c>
      <c r="W676" s="11">
        <f t="shared" si="648"/>
        <v>0</v>
      </c>
      <c r="X676" s="11">
        <f t="shared" si="648"/>
        <v>0</v>
      </c>
      <c r="Y676" s="11">
        <f t="shared" si="648"/>
        <v>4581</v>
      </c>
      <c r="Z676" s="11">
        <f t="shared" si="648"/>
        <v>4581</v>
      </c>
    </row>
    <row r="677" spans="1:26" ht="33" hidden="1" x14ac:dyDescent="0.25">
      <c r="A677" s="25" t="s">
        <v>12</v>
      </c>
      <c r="B677" s="42">
        <v>913</v>
      </c>
      <c r="C677" s="26" t="s">
        <v>7</v>
      </c>
      <c r="D677" s="26" t="s">
        <v>8</v>
      </c>
      <c r="E677" s="26" t="s">
        <v>630</v>
      </c>
      <c r="F677" s="26" t="s">
        <v>13</v>
      </c>
      <c r="G677" s="9">
        <f t="shared" ref="G677:H677" si="649">G678+G679</f>
        <v>0</v>
      </c>
      <c r="H677" s="9">
        <f t="shared" si="649"/>
        <v>0</v>
      </c>
      <c r="I677" s="86"/>
      <c r="J677" s="86"/>
      <c r="K677" s="86"/>
      <c r="L677" s="86"/>
      <c r="M677" s="86"/>
      <c r="N677" s="86"/>
      <c r="O677" s="11">
        <f>O678+O679</f>
        <v>0</v>
      </c>
      <c r="P677" s="11">
        <f t="shared" ref="P677:T677" si="650">P678+P679</f>
        <v>0</v>
      </c>
      <c r="Q677" s="11">
        <f t="shared" si="650"/>
        <v>0</v>
      </c>
      <c r="R677" s="11">
        <f t="shared" si="650"/>
        <v>4581</v>
      </c>
      <c r="S677" s="11">
        <f t="shared" si="650"/>
        <v>4581</v>
      </c>
      <c r="T677" s="11">
        <f t="shared" si="650"/>
        <v>4581</v>
      </c>
      <c r="U677" s="11">
        <f>U678+U679</f>
        <v>0</v>
      </c>
      <c r="V677" s="11">
        <f t="shared" ref="V677:Z677" si="651">V678+V679</f>
        <v>0</v>
      </c>
      <c r="W677" s="11">
        <f t="shared" si="651"/>
        <v>0</v>
      </c>
      <c r="X677" s="11">
        <f t="shared" si="651"/>
        <v>0</v>
      </c>
      <c r="Y677" s="11">
        <f t="shared" si="651"/>
        <v>4581</v>
      </c>
      <c r="Z677" s="11">
        <f t="shared" si="651"/>
        <v>4581</v>
      </c>
    </row>
    <row r="678" spans="1:26" ht="20.100000000000001" hidden="1" customHeight="1" x14ac:dyDescent="0.25">
      <c r="A678" s="28" t="s">
        <v>14</v>
      </c>
      <c r="B678" s="26">
        <v>913</v>
      </c>
      <c r="C678" s="26" t="s">
        <v>7</v>
      </c>
      <c r="D678" s="26" t="s">
        <v>8</v>
      </c>
      <c r="E678" s="26" t="s">
        <v>630</v>
      </c>
      <c r="F678" s="26" t="s">
        <v>35</v>
      </c>
      <c r="G678" s="9"/>
      <c r="H678" s="9"/>
      <c r="I678" s="86"/>
      <c r="J678" s="86"/>
      <c r="K678" s="86"/>
      <c r="L678" s="86"/>
      <c r="M678" s="86"/>
      <c r="N678" s="86"/>
      <c r="O678" s="11"/>
      <c r="P678" s="11"/>
      <c r="Q678" s="11"/>
      <c r="R678" s="11">
        <v>4282</v>
      </c>
      <c r="S678" s="9">
        <f>M678+O678+P678+Q678+R678</f>
        <v>4282</v>
      </c>
      <c r="T678" s="9">
        <f>N678+R678</f>
        <v>4282</v>
      </c>
      <c r="U678" s="11"/>
      <c r="V678" s="11"/>
      <c r="W678" s="11"/>
      <c r="X678" s="11"/>
      <c r="Y678" s="9">
        <f>S678+U678+V678+W678+X678</f>
        <v>4282</v>
      </c>
      <c r="Z678" s="9">
        <f>T678+X678</f>
        <v>4282</v>
      </c>
    </row>
    <row r="679" spans="1:26" ht="20.100000000000001" hidden="1" customHeight="1" x14ac:dyDescent="0.25">
      <c r="A679" s="28" t="s">
        <v>24</v>
      </c>
      <c r="B679" s="26">
        <v>913</v>
      </c>
      <c r="C679" s="26" t="s">
        <v>7</v>
      </c>
      <c r="D679" s="26" t="s">
        <v>8</v>
      </c>
      <c r="E679" s="26" t="s">
        <v>630</v>
      </c>
      <c r="F679" s="26">
        <v>620</v>
      </c>
      <c r="G679" s="9"/>
      <c r="H679" s="9"/>
      <c r="I679" s="86"/>
      <c r="J679" s="86"/>
      <c r="K679" s="86"/>
      <c r="L679" s="86"/>
      <c r="M679" s="86"/>
      <c r="N679" s="86"/>
      <c r="O679" s="11"/>
      <c r="P679" s="11"/>
      <c r="Q679" s="11"/>
      <c r="R679" s="11">
        <v>299</v>
      </c>
      <c r="S679" s="9">
        <f>M679+O679+P679+Q679+R679</f>
        <v>299</v>
      </c>
      <c r="T679" s="9">
        <f>N679+R679</f>
        <v>299</v>
      </c>
      <c r="U679" s="11"/>
      <c r="V679" s="11"/>
      <c r="W679" s="11"/>
      <c r="X679" s="11"/>
      <c r="Y679" s="9">
        <f>S679+U679+V679+W679+X679</f>
        <v>299</v>
      </c>
      <c r="Z679" s="9">
        <f>T679+X679</f>
        <v>299</v>
      </c>
    </row>
    <row r="680" spans="1:26" ht="49.5" hidden="1" x14ac:dyDescent="0.25">
      <c r="A680" s="38" t="s">
        <v>610</v>
      </c>
      <c r="B680" s="42">
        <v>913</v>
      </c>
      <c r="C680" s="26" t="s">
        <v>7</v>
      </c>
      <c r="D680" s="26" t="s">
        <v>8</v>
      </c>
      <c r="E680" s="26" t="s">
        <v>611</v>
      </c>
      <c r="F680" s="26"/>
      <c r="G680" s="9">
        <f t="shared" ref="G680:H681" si="652">G681</f>
        <v>0</v>
      </c>
      <c r="H680" s="9">
        <f t="shared" si="652"/>
        <v>0</v>
      </c>
      <c r="I680" s="86"/>
      <c r="J680" s="86"/>
      <c r="K680" s="86"/>
      <c r="L680" s="86"/>
      <c r="M680" s="86"/>
      <c r="N680" s="86"/>
      <c r="O680" s="11">
        <f>O681</f>
        <v>0</v>
      </c>
      <c r="P680" s="11">
        <f t="shared" ref="P680:Z681" si="653">P681</f>
        <v>0</v>
      </c>
      <c r="Q680" s="11">
        <f t="shared" si="653"/>
        <v>0</v>
      </c>
      <c r="R680" s="11">
        <f t="shared" si="653"/>
        <v>15600</v>
      </c>
      <c r="S680" s="11">
        <f t="shared" si="653"/>
        <v>15600</v>
      </c>
      <c r="T680" s="11">
        <f t="shared" si="653"/>
        <v>15600</v>
      </c>
      <c r="U680" s="11">
        <f>U681</f>
        <v>0</v>
      </c>
      <c r="V680" s="11">
        <f t="shared" si="653"/>
        <v>0</v>
      </c>
      <c r="W680" s="11">
        <f t="shared" si="653"/>
        <v>0</v>
      </c>
      <c r="X680" s="11">
        <f t="shared" si="653"/>
        <v>0</v>
      </c>
      <c r="Y680" s="11">
        <f t="shared" si="653"/>
        <v>15600</v>
      </c>
      <c r="Z680" s="11">
        <f t="shared" si="653"/>
        <v>15600</v>
      </c>
    </row>
    <row r="681" spans="1:26" ht="33" hidden="1" x14ac:dyDescent="0.25">
      <c r="A681" s="25" t="s">
        <v>12</v>
      </c>
      <c r="B681" s="42">
        <v>913</v>
      </c>
      <c r="C681" s="26" t="s">
        <v>7</v>
      </c>
      <c r="D681" s="26" t="s">
        <v>8</v>
      </c>
      <c r="E681" s="26" t="s">
        <v>611</v>
      </c>
      <c r="F681" s="26" t="s">
        <v>13</v>
      </c>
      <c r="G681" s="9">
        <f t="shared" si="652"/>
        <v>0</v>
      </c>
      <c r="H681" s="9">
        <f t="shared" si="652"/>
        <v>0</v>
      </c>
      <c r="I681" s="86"/>
      <c r="J681" s="86"/>
      <c r="K681" s="86"/>
      <c r="L681" s="86"/>
      <c r="M681" s="86"/>
      <c r="N681" s="86"/>
      <c r="O681" s="11">
        <f>O682</f>
        <v>0</v>
      </c>
      <c r="P681" s="11">
        <f t="shared" si="653"/>
        <v>0</v>
      </c>
      <c r="Q681" s="11">
        <f t="shared" si="653"/>
        <v>0</v>
      </c>
      <c r="R681" s="11">
        <f t="shared" si="653"/>
        <v>15600</v>
      </c>
      <c r="S681" s="11">
        <f t="shared" si="653"/>
        <v>15600</v>
      </c>
      <c r="T681" s="11">
        <f t="shared" si="653"/>
        <v>15600</v>
      </c>
      <c r="U681" s="11">
        <f>U682</f>
        <v>0</v>
      </c>
      <c r="V681" s="11">
        <f t="shared" si="653"/>
        <v>0</v>
      </c>
      <c r="W681" s="11">
        <f t="shared" si="653"/>
        <v>0</v>
      </c>
      <c r="X681" s="11">
        <f t="shared" si="653"/>
        <v>0</v>
      </c>
      <c r="Y681" s="11">
        <f t="shared" si="653"/>
        <v>15600</v>
      </c>
      <c r="Z681" s="11">
        <f t="shared" si="653"/>
        <v>15600</v>
      </c>
    </row>
    <row r="682" spans="1:26" ht="20.100000000000001" hidden="1" customHeight="1" x14ac:dyDescent="0.25">
      <c r="A682" s="28" t="s">
        <v>14</v>
      </c>
      <c r="B682" s="26">
        <v>913</v>
      </c>
      <c r="C682" s="26" t="s">
        <v>7</v>
      </c>
      <c r="D682" s="26" t="s">
        <v>8</v>
      </c>
      <c r="E682" s="26" t="s">
        <v>611</v>
      </c>
      <c r="F682" s="26" t="s">
        <v>35</v>
      </c>
      <c r="G682" s="9"/>
      <c r="H682" s="9"/>
      <c r="I682" s="86"/>
      <c r="J682" s="86"/>
      <c r="K682" s="86"/>
      <c r="L682" s="86"/>
      <c r="M682" s="86"/>
      <c r="N682" s="86"/>
      <c r="O682" s="11"/>
      <c r="P682" s="11"/>
      <c r="Q682" s="11"/>
      <c r="R682" s="11">
        <v>15600</v>
      </c>
      <c r="S682" s="9">
        <f>M682+O682+P682+Q682+R682</f>
        <v>15600</v>
      </c>
      <c r="T682" s="9">
        <f>N682+R682</f>
        <v>15600</v>
      </c>
      <c r="U682" s="11"/>
      <c r="V682" s="11"/>
      <c r="W682" s="11"/>
      <c r="X682" s="11"/>
      <c r="Y682" s="9">
        <f>S682+U682+V682+W682+X682</f>
        <v>15600</v>
      </c>
      <c r="Z682" s="9">
        <f>T682+X682</f>
        <v>15600</v>
      </c>
    </row>
    <row r="683" spans="1:26" ht="49.5" hidden="1" x14ac:dyDescent="0.25">
      <c r="A683" s="38" t="s">
        <v>613</v>
      </c>
      <c r="B683" s="42">
        <v>913</v>
      </c>
      <c r="C683" s="26" t="s">
        <v>7</v>
      </c>
      <c r="D683" s="26" t="s">
        <v>8</v>
      </c>
      <c r="E683" s="26" t="s">
        <v>612</v>
      </c>
      <c r="F683" s="26"/>
      <c r="G683" s="9">
        <f t="shared" ref="G683:H684" si="654">G684</f>
        <v>0</v>
      </c>
      <c r="H683" s="9">
        <f t="shared" si="654"/>
        <v>0</v>
      </c>
      <c r="I683" s="86"/>
      <c r="J683" s="86"/>
      <c r="K683" s="86"/>
      <c r="L683" s="86"/>
      <c r="M683" s="86"/>
      <c r="N683" s="86"/>
      <c r="O683" s="11">
        <f>O684</f>
        <v>0</v>
      </c>
      <c r="P683" s="11">
        <f t="shared" ref="P683:Z684" si="655">P684</f>
        <v>0</v>
      </c>
      <c r="Q683" s="11">
        <f t="shared" si="655"/>
        <v>0</v>
      </c>
      <c r="R683" s="11">
        <f t="shared" si="655"/>
        <v>439671</v>
      </c>
      <c r="S683" s="11">
        <f t="shared" si="655"/>
        <v>439671</v>
      </c>
      <c r="T683" s="11">
        <f t="shared" si="655"/>
        <v>439671</v>
      </c>
      <c r="U683" s="11">
        <f>U684</f>
        <v>0</v>
      </c>
      <c r="V683" s="11">
        <f t="shared" si="655"/>
        <v>0</v>
      </c>
      <c r="W683" s="11">
        <f t="shared" si="655"/>
        <v>0</v>
      </c>
      <c r="X683" s="11">
        <f t="shared" si="655"/>
        <v>0</v>
      </c>
      <c r="Y683" s="11">
        <f t="shared" si="655"/>
        <v>439671</v>
      </c>
      <c r="Z683" s="11">
        <f t="shared" si="655"/>
        <v>439671</v>
      </c>
    </row>
    <row r="684" spans="1:26" ht="33" hidden="1" x14ac:dyDescent="0.25">
      <c r="A684" s="25" t="s">
        <v>12</v>
      </c>
      <c r="B684" s="42">
        <v>913</v>
      </c>
      <c r="C684" s="26" t="s">
        <v>7</v>
      </c>
      <c r="D684" s="26" t="s">
        <v>8</v>
      </c>
      <c r="E684" s="26" t="s">
        <v>612</v>
      </c>
      <c r="F684" s="26" t="s">
        <v>13</v>
      </c>
      <c r="G684" s="9">
        <f t="shared" si="654"/>
        <v>0</v>
      </c>
      <c r="H684" s="9">
        <f t="shared" si="654"/>
        <v>0</v>
      </c>
      <c r="I684" s="86"/>
      <c r="J684" s="86"/>
      <c r="K684" s="86"/>
      <c r="L684" s="86"/>
      <c r="M684" s="86"/>
      <c r="N684" s="86"/>
      <c r="O684" s="11">
        <f>O685</f>
        <v>0</v>
      </c>
      <c r="P684" s="11">
        <f t="shared" si="655"/>
        <v>0</v>
      </c>
      <c r="Q684" s="11">
        <f t="shared" si="655"/>
        <v>0</v>
      </c>
      <c r="R684" s="11">
        <f t="shared" si="655"/>
        <v>439671</v>
      </c>
      <c r="S684" s="11">
        <f t="shared" si="655"/>
        <v>439671</v>
      </c>
      <c r="T684" s="11">
        <f t="shared" si="655"/>
        <v>439671</v>
      </c>
      <c r="U684" s="11">
        <f>U685</f>
        <v>0</v>
      </c>
      <c r="V684" s="11">
        <f t="shared" si="655"/>
        <v>0</v>
      </c>
      <c r="W684" s="11">
        <f t="shared" si="655"/>
        <v>0</v>
      </c>
      <c r="X684" s="11">
        <f t="shared" si="655"/>
        <v>0</v>
      </c>
      <c r="Y684" s="11">
        <f t="shared" si="655"/>
        <v>439671</v>
      </c>
      <c r="Z684" s="11">
        <f t="shared" si="655"/>
        <v>439671</v>
      </c>
    </row>
    <row r="685" spans="1:26" ht="20.100000000000001" hidden="1" customHeight="1" x14ac:dyDescent="0.25">
      <c r="A685" s="28" t="s">
        <v>14</v>
      </c>
      <c r="B685" s="26">
        <v>913</v>
      </c>
      <c r="C685" s="26" t="s">
        <v>7</v>
      </c>
      <c r="D685" s="26" t="s">
        <v>8</v>
      </c>
      <c r="E685" s="26" t="s">
        <v>612</v>
      </c>
      <c r="F685" s="26" t="s">
        <v>35</v>
      </c>
      <c r="G685" s="9"/>
      <c r="H685" s="9"/>
      <c r="I685" s="86"/>
      <c r="J685" s="86"/>
      <c r="K685" s="86"/>
      <c r="L685" s="86"/>
      <c r="M685" s="86"/>
      <c r="N685" s="86"/>
      <c r="O685" s="11"/>
      <c r="P685" s="11"/>
      <c r="Q685" s="11"/>
      <c r="R685" s="11">
        <v>439671</v>
      </c>
      <c r="S685" s="9">
        <f>M685+O685+P685+Q685+R685</f>
        <v>439671</v>
      </c>
      <c r="T685" s="9">
        <f>N685+R685</f>
        <v>439671</v>
      </c>
      <c r="U685" s="11"/>
      <c r="V685" s="11"/>
      <c r="W685" s="11"/>
      <c r="X685" s="11"/>
      <c r="Y685" s="9">
        <f>S685+U685+V685+W685+X685</f>
        <v>439671</v>
      </c>
      <c r="Z685" s="9">
        <f>T685+X685</f>
        <v>439671</v>
      </c>
    </row>
    <row r="686" spans="1:26" ht="66" hidden="1" x14ac:dyDescent="0.25">
      <c r="A686" s="70" t="s">
        <v>769</v>
      </c>
      <c r="B686" s="26" t="s">
        <v>201</v>
      </c>
      <c r="C686" s="26" t="s">
        <v>7</v>
      </c>
      <c r="D686" s="26" t="s">
        <v>8</v>
      </c>
      <c r="E686" s="26" t="s">
        <v>704</v>
      </c>
      <c r="F686" s="26"/>
      <c r="G686" s="9">
        <f t="shared" ref="G686:H687" si="656">G687</f>
        <v>0</v>
      </c>
      <c r="H686" s="9">
        <f t="shared" si="656"/>
        <v>0</v>
      </c>
      <c r="I686" s="86"/>
      <c r="J686" s="86"/>
      <c r="K686" s="86"/>
      <c r="L686" s="86"/>
      <c r="M686" s="86"/>
      <c r="N686" s="86"/>
      <c r="O686" s="11"/>
      <c r="P686" s="11"/>
      <c r="Q686" s="11"/>
      <c r="R686" s="11"/>
      <c r="S686" s="11"/>
      <c r="T686" s="11"/>
      <c r="U686" s="11">
        <f>U687</f>
        <v>4452</v>
      </c>
      <c r="V686" s="11">
        <f t="shared" ref="V686:Z687" si="657">V687</f>
        <v>0</v>
      </c>
      <c r="W686" s="11">
        <f t="shared" si="657"/>
        <v>0</v>
      </c>
      <c r="X686" s="11">
        <f t="shared" si="657"/>
        <v>25225</v>
      </c>
      <c r="Y686" s="11">
        <f t="shared" si="657"/>
        <v>29677</v>
      </c>
      <c r="Z686" s="11">
        <f t="shared" si="657"/>
        <v>25225</v>
      </c>
    </row>
    <row r="687" spans="1:26" ht="33" hidden="1" x14ac:dyDescent="0.25">
      <c r="A687" s="25" t="s">
        <v>12</v>
      </c>
      <c r="B687" s="26" t="s">
        <v>201</v>
      </c>
      <c r="C687" s="26" t="s">
        <v>7</v>
      </c>
      <c r="D687" s="26" t="s">
        <v>8</v>
      </c>
      <c r="E687" s="26" t="s">
        <v>704</v>
      </c>
      <c r="F687" s="26" t="s">
        <v>13</v>
      </c>
      <c r="G687" s="9">
        <f t="shared" si="656"/>
        <v>0</v>
      </c>
      <c r="H687" s="9">
        <f t="shared" si="656"/>
        <v>0</v>
      </c>
      <c r="I687" s="86"/>
      <c r="J687" s="86"/>
      <c r="K687" s="86"/>
      <c r="L687" s="86"/>
      <c r="M687" s="86"/>
      <c r="N687" s="86"/>
      <c r="O687" s="11"/>
      <c r="P687" s="11"/>
      <c r="Q687" s="11"/>
      <c r="R687" s="11"/>
      <c r="S687" s="11"/>
      <c r="T687" s="11"/>
      <c r="U687" s="11">
        <f>U688</f>
        <v>4452</v>
      </c>
      <c r="V687" s="11">
        <f t="shared" si="657"/>
        <v>0</v>
      </c>
      <c r="W687" s="11">
        <f t="shared" si="657"/>
        <v>0</v>
      </c>
      <c r="X687" s="11">
        <f t="shared" si="657"/>
        <v>25225</v>
      </c>
      <c r="Y687" s="11">
        <f t="shared" si="657"/>
        <v>29677</v>
      </c>
      <c r="Z687" s="11">
        <f t="shared" si="657"/>
        <v>25225</v>
      </c>
    </row>
    <row r="688" spans="1:26" ht="20.100000000000001" hidden="1" customHeight="1" x14ac:dyDescent="0.25">
      <c r="A688" s="28" t="s">
        <v>14</v>
      </c>
      <c r="B688" s="26" t="s">
        <v>201</v>
      </c>
      <c r="C688" s="26" t="s">
        <v>7</v>
      </c>
      <c r="D688" s="26" t="s">
        <v>8</v>
      </c>
      <c r="E688" s="26" t="s">
        <v>704</v>
      </c>
      <c r="F688" s="26" t="s">
        <v>35</v>
      </c>
      <c r="G688" s="9"/>
      <c r="H688" s="9"/>
      <c r="I688" s="86"/>
      <c r="J688" s="86"/>
      <c r="K688" s="86"/>
      <c r="L688" s="86"/>
      <c r="M688" s="86"/>
      <c r="N688" s="86"/>
      <c r="O688" s="11"/>
      <c r="P688" s="11"/>
      <c r="Q688" s="11"/>
      <c r="R688" s="11"/>
      <c r="S688" s="9">
        <f>M688+O688+P688+Q688+R688</f>
        <v>0</v>
      </c>
      <c r="T688" s="9">
        <f>N688+R688</f>
        <v>0</v>
      </c>
      <c r="U688" s="11">
        <v>4452</v>
      </c>
      <c r="V688" s="11"/>
      <c r="W688" s="11"/>
      <c r="X688" s="11">
        <v>25225</v>
      </c>
      <c r="Y688" s="9">
        <f>S688+U688+V688+W688+X688</f>
        <v>29677</v>
      </c>
      <c r="Z688" s="9">
        <f>T688+X688</f>
        <v>25225</v>
      </c>
    </row>
    <row r="689" spans="1:26" ht="33" hidden="1" x14ac:dyDescent="0.25">
      <c r="A689" s="25" t="s">
        <v>324</v>
      </c>
      <c r="B689" s="42">
        <v>913</v>
      </c>
      <c r="C689" s="26" t="s">
        <v>7</v>
      </c>
      <c r="D689" s="26" t="s">
        <v>8</v>
      </c>
      <c r="E689" s="26" t="s">
        <v>394</v>
      </c>
      <c r="F689" s="26"/>
      <c r="G689" s="9">
        <f t="shared" ref="G689" si="658">G690+G694+G697</f>
        <v>1555</v>
      </c>
      <c r="H689" s="9">
        <f t="shared" ref="H689:N689" si="659">H690+H694+H697</f>
        <v>0</v>
      </c>
      <c r="I689" s="9">
        <f t="shared" si="659"/>
        <v>0</v>
      </c>
      <c r="J689" s="9">
        <f t="shared" si="659"/>
        <v>0</v>
      </c>
      <c r="K689" s="9">
        <f t="shared" si="659"/>
        <v>0</v>
      </c>
      <c r="L689" s="9">
        <f t="shared" si="659"/>
        <v>0</v>
      </c>
      <c r="M689" s="9">
        <f t="shared" si="659"/>
        <v>1555</v>
      </c>
      <c r="N689" s="9">
        <f t="shared" si="659"/>
        <v>0</v>
      </c>
      <c r="O689" s="9">
        <f t="shared" ref="O689:T689" si="660">O690+O694+O697</f>
        <v>0</v>
      </c>
      <c r="P689" s="9">
        <f t="shared" si="660"/>
        <v>0</v>
      </c>
      <c r="Q689" s="9">
        <f t="shared" si="660"/>
        <v>0</v>
      </c>
      <c r="R689" s="9">
        <f t="shared" si="660"/>
        <v>0</v>
      </c>
      <c r="S689" s="9">
        <f t="shared" si="660"/>
        <v>1555</v>
      </c>
      <c r="T689" s="9">
        <f t="shared" si="660"/>
        <v>0</v>
      </c>
      <c r="U689" s="9">
        <f t="shared" ref="U689:Z689" si="661">U690+U694+U697</f>
        <v>0</v>
      </c>
      <c r="V689" s="9">
        <f t="shared" si="661"/>
        <v>0</v>
      </c>
      <c r="W689" s="9">
        <f t="shared" si="661"/>
        <v>0</v>
      </c>
      <c r="X689" s="9">
        <f t="shared" si="661"/>
        <v>0</v>
      </c>
      <c r="Y689" s="9">
        <f t="shared" si="661"/>
        <v>1555</v>
      </c>
      <c r="Z689" s="9">
        <f t="shared" si="661"/>
        <v>0</v>
      </c>
    </row>
    <row r="690" spans="1:26" ht="20.100000000000001" hidden="1" customHeight="1" x14ac:dyDescent="0.25">
      <c r="A690" s="28" t="s">
        <v>15</v>
      </c>
      <c r="B690" s="26">
        <v>913</v>
      </c>
      <c r="C690" s="26" t="s">
        <v>7</v>
      </c>
      <c r="D690" s="26" t="s">
        <v>8</v>
      </c>
      <c r="E690" s="26" t="s">
        <v>395</v>
      </c>
      <c r="F690" s="26"/>
      <c r="G690" s="9">
        <f t="shared" ref="G690:V692" si="662">G691</f>
        <v>1555</v>
      </c>
      <c r="H690" s="9">
        <f t="shared" si="662"/>
        <v>0</v>
      </c>
      <c r="I690" s="9">
        <f t="shared" si="662"/>
        <v>0</v>
      </c>
      <c r="J690" s="9">
        <f t="shared" si="662"/>
        <v>0</v>
      </c>
      <c r="K690" s="9">
        <f t="shared" si="662"/>
        <v>0</v>
      </c>
      <c r="L690" s="9">
        <f t="shared" si="662"/>
        <v>0</v>
      </c>
      <c r="M690" s="9">
        <f t="shared" si="662"/>
        <v>1555</v>
      </c>
      <c r="N690" s="9">
        <f t="shared" si="662"/>
        <v>0</v>
      </c>
      <c r="O690" s="9">
        <f t="shared" si="662"/>
        <v>0</v>
      </c>
      <c r="P690" s="9">
        <f t="shared" si="662"/>
        <v>0</v>
      </c>
      <c r="Q690" s="9">
        <f t="shared" si="662"/>
        <v>0</v>
      </c>
      <c r="R690" s="9">
        <f t="shared" si="662"/>
        <v>0</v>
      </c>
      <c r="S690" s="9">
        <f t="shared" si="662"/>
        <v>1555</v>
      </c>
      <c r="T690" s="9">
        <f t="shared" si="662"/>
        <v>0</v>
      </c>
      <c r="U690" s="9">
        <f t="shared" si="662"/>
        <v>0</v>
      </c>
      <c r="V690" s="9">
        <f t="shared" si="662"/>
        <v>0</v>
      </c>
      <c r="W690" s="9">
        <f t="shared" ref="U690:Z692" si="663">W691</f>
        <v>0</v>
      </c>
      <c r="X690" s="9">
        <f t="shared" si="663"/>
        <v>0</v>
      </c>
      <c r="Y690" s="9">
        <f t="shared" si="663"/>
        <v>1555</v>
      </c>
      <c r="Z690" s="9">
        <f t="shared" si="663"/>
        <v>0</v>
      </c>
    </row>
    <row r="691" spans="1:26" ht="20.100000000000001" hidden="1" customHeight="1" x14ac:dyDescent="0.25">
      <c r="A691" s="28" t="s">
        <v>208</v>
      </c>
      <c r="B691" s="26">
        <v>913</v>
      </c>
      <c r="C691" s="26" t="s">
        <v>7</v>
      </c>
      <c r="D691" s="26" t="s">
        <v>8</v>
      </c>
      <c r="E691" s="26" t="s">
        <v>489</v>
      </c>
      <c r="F691" s="26"/>
      <c r="G691" s="9">
        <f t="shared" si="662"/>
        <v>1555</v>
      </c>
      <c r="H691" s="9">
        <f t="shared" si="662"/>
        <v>0</v>
      </c>
      <c r="I691" s="9">
        <f t="shared" si="662"/>
        <v>0</v>
      </c>
      <c r="J691" s="9">
        <f t="shared" si="662"/>
        <v>0</v>
      </c>
      <c r="K691" s="9">
        <f t="shared" si="662"/>
        <v>0</v>
      </c>
      <c r="L691" s="9">
        <f t="shared" si="662"/>
        <v>0</v>
      </c>
      <c r="M691" s="9">
        <f t="shared" si="662"/>
        <v>1555</v>
      </c>
      <c r="N691" s="9">
        <f t="shared" si="662"/>
        <v>0</v>
      </c>
      <c r="O691" s="9">
        <f t="shared" si="662"/>
        <v>0</v>
      </c>
      <c r="P691" s="9">
        <f t="shared" si="662"/>
        <v>0</v>
      </c>
      <c r="Q691" s="9">
        <f t="shared" si="662"/>
        <v>0</v>
      </c>
      <c r="R691" s="9">
        <f t="shared" si="662"/>
        <v>0</v>
      </c>
      <c r="S691" s="9">
        <f t="shared" si="662"/>
        <v>1555</v>
      </c>
      <c r="T691" s="9">
        <f t="shared" si="662"/>
        <v>0</v>
      </c>
      <c r="U691" s="9">
        <f t="shared" si="663"/>
        <v>0</v>
      </c>
      <c r="V691" s="9">
        <f t="shared" si="663"/>
        <v>0</v>
      </c>
      <c r="W691" s="9">
        <f t="shared" si="663"/>
        <v>0</v>
      </c>
      <c r="X691" s="9">
        <f t="shared" si="663"/>
        <v>0</v>
      </c>
      <c r="Y691" s="9">
        <f t="shared" si="663"/>
        <v>1555</v>
      </c>
      <c r="Z691" s="9">
        <f t="shared" si="663"/>
        <v>0</v>
      </c>
    </row>
    <row r="692" spans="1:26" ht="33" hidden="1" x14ac:dyDescent="0.25">
      <c r="A692" s="25" t="s">
        <v>12</v>
      </c>
      <c r="B692" s="42">
        <v>913</v>
      </c>
      <c r="C692" s="26" t="s">
        <v>7</v>
      </c>
      <c r="D692" s="26" t="s">
        <v>8</v>
      </c>
      <c r="E692" s="26" t="s">
        <v>489</v>
      </c>
      <c r="F692" s="26" t="s">
        <v>13</v>
      </c>
      <c r="G692" s="9">
        <f t="shared" si="662"/>
        <v>1555</v>
      </c>
      <c r="H692" s="9">
        <f t="shared" si="662"/>
        <v>0</v>
      </c>
      <c r="I692" s="9">
        <f t="shared" si="662"/>
        <v>0</v>
      </c>
      <c r="J692" s="9">
        <f t="shared" si="662"/>
        <v>0</v>
      </c>
      <c r="K692" s="9">
        <f t="shared" si="662"/>
        <v>0</v>
      </c>
      <c r="L692" s="9">
        <f t="shared" si="662"/>
        <v>0</v>
      </c>
      <c r="M692" s="9">
        <f t="shared" si="662"/>
        <v>1555</v>
      </c>
      <c r="N692" s="9">
        <f t="shared" si="662"/>
        <v>0</v>
      </c>
      <c r="O692" s="9">
        <f t="shared" si="662"/>
        <v>0</v>
      </c>
      <c r="P692" s="9">
        <f t="shared" si="662"/>
        <v>0</v>
      </c>
      <c r="Q692" s="9">
        <f t="shared" si="662"/>
        <v>0</v>
      </c>
      <c r="R692" s="9">
        <f t="shared" si="662"/>
        <v>0</v>
      </c>
      <c r="S692" s="9">
        <f t="shared" si="662"/>
        <v>1555</v>
      </c>
      <c r="T692" s="9">
        <f t="shared" si="662"/>
        <v>0</v>
      </c>
      <c r="U692" s="9">
        <f t="shared" si="663"/>
        <v>0</v>
      </c>
      <c r="V692" s="9">
        <f t="shared" si="663"/>
        <v>0</v>
      </c>
      <c r="W692" s="9">
        <f t="shared" si="663"/>
        <v>0</v>
      </c>
      <c r="X692" s="9">
        <f t="shared" si="663"/>
        <v>0</v>
      </c>
      <c r="Y692" s="9">
        <f t="shared" si="663"/>
        <v>1555</v>
      </c>
      <c r="Z692" s="9">
        <f t="shared" si="663"/>
        <v>0</v>
      </c>
    </row>
    <row r="693" spans="1:26" ht="20.100000000000001" hidden="1" customHeight="1" x14ac:dyDescent="0.25">
      <c r="A693" s="28" t="s">
        <v>14</v>
      </c>
      <c r="B693" s="26">
        <v>913</v>
      </c>
      <c r="C693" s="26" t="s">
        <v>7</v>
      </c>
      <c r="D693" s="26" t="s">
        <v>8</v>
      </c>
      <c r="E693" s="26" t="s">
        <v>489</v>
      </c>
      <c r="F693" s="26" t="s">
        <v>35</v>
      </c>
      <c r="G693" s="9">
        <v>1555</v>
      </c>
      <c r="H693" s="9"/>
      <c r="I693" s="86"/>
      <c r="J693" s="86"/>
      <c r="K693" s="86"/>
      <c r="L693" s="86"/>
      <c r="M693" s="9">
        <f>G693+I693+J693+K693+L693</f>
        <v>1555</v>
      </c>
      <c r="N693" s="9">
        <f>H693+L693</f>
        <v>0</v>
      </c>
      <c r="O693" s="87"/>
      <c r="P693" s="87"/>
      <c r="Q693" s="87"/>
      <c r="R693" s="87"/>
      <c r="S693" s="9">
        <f>M693+O693+P693+Q693+R693</f>
        <v>1555</v>
      </c>
      <c r="T693" s="9">
        <f>N693+R693</f>
        <v>0</v>
      </c>
      <c r="U693" s="87"/>
      <c r="V693" s="87"/>
      <c r="W693" s="87"/>
      <c r="X693" s="87"/>
      <c r="Y693" s="9">
        <f>S693+U693+V693+W693+X693</f>
        <v>1555</v>
      </c>
      <c r="Z693" s="9">
        <f>T693+X693</f>
        <v>0</v>
      </c>
    </row>
    <row r="694" spans="1:26" ht="66" hidden="1" x14ac:dyDescent="0.25">
      <c r="A694" s="25" t="s">
        <v>506</v>
      </c>
      <c r="B694" s="26" t="s">
        <v>201</v>
      </c>
      <c r="C694" s="26" t="s">
        <v>7</v>
      </c>
      <c r="D694" s="26" t="s">
        <v>8</v>
      </c>
      <c r="E694" s="26" t="s">
        <v>505</v>
      </c>
      <c r="F694" s="26"/>
      <c r="G694" s="9">
        <f t="shared" ref="G694:H695" si="664">G695</f>
        <v>0</v>
      </c>
      <c r="H694" s="9">
        <f t="shared" si="664"/>
        <v>0</v>
      </c>
      <c r="I694" s="86"/>
      <c r="J694" s="86"/>
      <c r="K694" s="86"/>
      <c r="L694" s="86"/>
      <c r="M694" s="86"/>
      <c r="N694" s="86"/>
      <c r="O694" s="87"/>
      <c r="P694" s="87"/>
      <c r="Q694" s="87"/>
      <c r="R694" s="87"/>
      <c r="S694" s="87"/>
      <c r="T694" s="87"/>
      <c r="U694" s="87"/>
      <c r="V694" s="87"/>
      <c r="W694" s="87"/>
      <c r="X694" s="87"/>
      <c r="Y694" s="87"/>
      <c r="Z694" s="87"/>
    </row>
    <row r="695" spans="1:26" ht="33" hidden="1" x14ac:dyDescent="0.25">
      <c r="A695" s="25" t="s">
        <v>12</v>
      </c>
      <c r="B695" s="26" t="s">
        <v>201</v>
      </c>
      <c r="C695" s="26" t="s">
        <v>7</v>
      </c>
      <c r="D695" s="26" t="s">
        <v>8</v>
      </c>
      <c r="E695" s="26" t="s">
        <v>505</v>
      </c>
      <c r="F695" s="26" t="s">
        <v>13</v>
      </c>
      <c r="G695" s="9">
        <f t="shared" si="664"/>
        <v>0</v>
      </c>
      <c r="H695" s="9">
        <f t="shared" si="664"/>
        <v>0</v>
      </c>
      <c r="I695" s="86"/>
      <c r="J695" s="86"/>
      <c r="K695" s="86"/>
      <c r="L695" s="86"/>
      <c r="M695" s="86"/>
      <c r="N695" s="86"/>
      <c r="O695" s="87"/>
      <c r="P695" s="87"/>
      <c r="Q695" s="87"/>
      <c r="R695" s="87"/>
      <c r="S695" s="87"/>
      <c r="T695" s="87"/>
      <c r="U695" s="87"/>
      <c r="V695" s="87"/>
      <c r="W695" s="87"/>
      <c r="X695" s="87"/>
      <c r="Y695" s="87"/>
      <c r="Z695" s="87"/>
    </row>
    <row r="696" spans="1:26" ht="20.100000000000001" hidden="1" customHeight="1" x14ac:dyDescent="0.25">
      <c r="A696" s="28" t="s">
        <v>14</v>
      </c>
      <c r="B696" s="26" t="s">
        <v>201</v>
      </c>
      <c r="C696" s="26" t="s">
        <v>7</v>
      </c>
      <c r="D696" s="26" t="s">
        <v>8</v>
      </c>
      <c r="E696" s="26" t="s">
        <v>505</v>
      </c>
      <c r="F696" s="26" t="s">
        <v>35</v>
      </c>
      <c r="G696" s="9"/>
      <c r="H696" s="9"/>
      <c r="I696" s="86"/>
      <c r="J696" s="86"/>
      <c r="K696" s="86"/>
      <c r="L696" s="86"/>
      <c r="M696" s="86"/>
      <c r="N696" s="86"/>
      <c r="O696" s="87"/>
      <c r="P696" s="87"/>
      <c r="Q696" s="87"/>
      <c r="R696" s="87"/>
      <c r="S696" s="87"/>
      <c r="T696" s="87"/>
      <c r="U696" s="87"/>
      <c r="V696" s="87"/>
      <c r="W696" s="87"/>
      <c r="X696" s="87"/>
      <c r="Y696" s="87"/>
      <c r="Z696" s="87"/>
    </row>
    <row r="697" spans="1:26" ht="20.100000000000001" hidden="1" customHeight="1" x14ac:dyDescent="0.25">
      <c r="A697" s="28" t="s">
        <v>694</v>
      </c>
      <c r="B697" s="26" t="s">
        <v>201</v>
      </c>
      <c r="C697" s="26" t="s">
        <v>7</v>
      </c>
      <c r="D697" s="26" t="s">
        <v>8</v>
      </c>
      <c r="E697" s="26" t="s">
        <v>703</v>
      </c>
      <c r="F697" s="26"/>
      <c r="G697" s="9">
        <f>G698</f>
        <v>0</v>
      </c>
      <c r="H697" s="9">
        <f>H698</f>
        <v>0</v>
      </c>
      <c r="I697" s="86"/>
      <c r="J697" s="86"/>
      <c r="K697" s="86"/>
      <c r="L697" s="86"/>
      <c r="M697" s="86"/>
      <c r="N697" s="86"/>
      <c r="O697" s="87"/>
      <c r="P697" s="87"/>
      <c r="Q697" s="87"/>
      <c r="R697" s="87"/>
      <c r="S697" s="87"/>
      <c r="T697" s="87"/>
      <c r="U697" s="87"/>
      <c r="V697" s="87"/>
      <c r="W697" s="87"/>
      <c r="X697" s="87"/>
      <c r="Y697" s="87"/>
      <c r="Z697" s="87"/>
    </row>
    <row r="698" spans="1:26" ht="33" hidden="1" x14ac:dyDescent="0.25">
      <c r="A698" s="25" t="s">
        <v>12</v>
      </c>
      <c r="B698" s="26" t="s">
        <v>201</v>
      </c>
      <c r="C698" s="26" t="s">
        <v>7</v>
      </c>
      <c r="D698" s="26" t="s">
        <v>8</v>
      </c>
      <c r="E698" s="26" t="s">
        <v>703</v>
      </c>
      <c r="F698" s="26" t="s">
        <v>13</v>
      </c>
      <c r="G698" s="9">
        <f>G699</f>
        <v>0</v>
      </c>
      <c r="H698" s="9">
        <f>H699</f>
        <v>0</v>
      </c>
      <c r="I698" s="86"/>
      <c r="J698" s="86"/>
      <c r="K698" s="86"/>
      <c r="L698" s="86"/>
      <c r="M698" s="86"/>
      <c r="N698" s="86"/>
      <c r="O698" s="87"/>
      <c r="P698" s="87"/>
      <c r="Q698" s="87"/>
      <c r="R698" s="87"/>
      <c r="S698" s="87"/>
      <c r="T698" s="87"/>
      <c r="U698" s="87"/>
      <c r="V698" s="87"/>
      <c r="W698" s="87"/>
      <c r="X698" s="87"/>
      <c r="Y698" s="87"/>
      <c r="Z698" s="87"/>
    </row>
    <row r="699" spans="1:26" ht="20.100000000000001" hidden="1" customHeight="1" x14ac:dyDescent="0.25">
      <c r="A699" s="28" t="s">
        <v>14</v>
      </c>
      <c r="B699" s="26" t="s">
        <v>201</v>
      </c>
      <c r="C699" s="26" t="s">
        <v>7</v>
      </c>
      <c r="D699" s="26" t="s">
        <v>8</v>
      </c>
      <c r="E699" s="26" t="s">
        <v>703</v>
      </c>
      <c r="F699" s="26" t="s">
        <v>35</v>
      </c>
      <c r="G699" s="9"/>
      <c r="H699" s="9"/>
      <c r="I699" s="86"/>
      <c r="J699" s="86"/>
      <c r="K699" s="86"/>
      <c r="L699" s="86"/>
      <c r="M699" s="86"/>
      <c r="N699" s="86"/>
      <c r="O699" s="87"/>
      <c r="P699" s="87"/>
      <c r="Q699" s="87"/>
      <c r="R699" s="87"/>
      <c r="S699" s="87"/>
      <c r="T699" s="87"/>
      <c r="U699" s="87"/>
      <c r="V699" s="87"/>
      <c r="W699" s="87"/>
      <c r="X699" s="87"/>
      <c r="Y699" s="87"/>
      <c r="Z699" s="87"/>
    </row>
    <row r="700" spans="1:26" hidden="1" x14ac:dyDescent="0.25">
      <c r="A700" s="38"/>
      <c r="B700" s="42"/>
      <c r="C700" s="26"/>
      <c r="D700" s="26"/>
      <c r="E700" s="26"/>
      <c r="F700" s="26"/>
      <c r="G700" s="9"/>
      <c r="H700" s="9"/>
      <c r="I700" s="86"/>
      <c r="J700" s="86"/>
      <c r="K700" s="86"/>
      <c r="L700" s="86"/>
      <c r="M700" s="86"/>
      <c r="N700" s="86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  <c r="Z700" s="87"/>
    </row>
    <row r="701" spans="1:26" ht="18.75" hidden="1" x14ac:dyDescent="0.3">
      <c r="A701" s="52" t="s">
        <v>433</v>
      </c>
      <c r="B701" s="24" t="s">
        <v>201</v>
      </c>
      <c r="C701" s="24" t="s">
        <v>7</v>
      </c>
      <c r="D701" s="24" t="s">
        <v>80</v>
      </c>
      <c r="E701" s="24"/>
      <c r="F701" s="55"/>
      <c r="G701" s="15">
        <f>G702+G728+G733</f>
        <v>321017</v>
      </c>
      <c r="H701" s="15">
        <f t="shared" ref="H701:N701" si="665">H702+H728+H733</f>
        <v>123199</v>
      </c>
      <c r="I701" s="15">
        <f t="shared" si="665"/>
        <v>0</v>
      </c>
      <c r="J701" s="15">
        <f t="shared" si="665"/>
        <v>0</v>
      </c>
      <c r="K701" s="15">
        <f t="shared" si="665"/>
        <v>0</v>
      </c>
      <c r="L701" s="15">
        <f t="shared" si="665"/>
        <v>0</v>
      </c>
      <c r="M701" s="15">
        <f t="shared" si="665"/>
        <v>321017</v>
      </c>
      <c r="N701" s="15">
        <f t="shared" si="665"/>
        <v>123199</v>
      </c>
      <c r="O701" s="15">
        <f t="shared" ref="O701:T701" si="666">O702+O728+O733</f>
        <v>0</v>
      </c>
      <c r="P701" s="15">
        <f t="shared" si="666"/>
        <v>0</v>
      </c>
      <c r="Q701" s="15">
        <f t="shared" si="666"/>
        <v>0</v>
      </c>
      <c r="R701" s="15">
        <f t="shared" si="666"/>
        <v>15022</v>
      </c>
      <c r="S701" s="15">
        <f t="shared" si="666"/>
        <v>336039</v>
      </c>
      <c r="T701" s="15">
        <f t="shared" si="666"/>
        <v>138221</v>
      </c>
      <c r="U701" s="15">
        <f t="shared" ref="U701:Z701" si="667">U702+U728+U733</f>
        <v>0</v>
      </c>
      <c r="V701" s="15">
        <f t="shared" si="667"/>
        <v>0</v>
      </c>
      <c r="W701" s="15">
        <f t="shared" si="667"/>
        <v>0</v>
      </c>
      <c r="X701" s="15">
        <f t="shared" si="667"/>
        <v>0</v>
      </c>
      <c r="Y701" s="15">
        <f t="shared" si="667"/>
        <v>336039</v>
      </c>
      <c r="Z701" s="15">
        <f t="shared" si="667"/>
        <v>138221</v>
      </c>
    </row>
    <row r="702" spans="1:26" ht="33" hidden="1" x14ac:dyDescent="0.25">
      <c r="A702" s="28" t="s">
        <v>571</v>
      </c>
      <c r="B702" s="26">
        <v>913</v>
      </c>
      <c r="C702" s="26" t="s">
        <v>7</v>
      </c>
      <c r="D702" s="26" t="s">
        <v>80</v>
      </c>
      <c r="E702" s="26" t="s">
        <v>185</v>
      </c>
      <c r="F702" s="26"/>
      <c r="G702" s="9">
        <f>G703+G707+G711+G718+G722+G725</f>
        <v>321017</v>
      </c>
      <c r="H702" s="9">
        <f t="shared" ref="H702:N702" si="668">H703+H707+H711+H718+H722+H725</f>
        <v>123199</v>
      </c>
      <c r="I702" s="9">
        <f t="shared" si="668"/>
        <v>0</v>
      </c>
      <c r="J702" s="9">
        <f t="shared" si="668"/>
        <v>0</v>
      </c>
      <c r="K702" s="9">
        <f t="shared" si="668"/>
        <v>0</v>
      </c>
      <c r="L702" s="9">
        <f t="shared" si="668"/>
        <v>0</v>
      </c>
      <c r="M702" s="9">
        <f t="shared" si="668"/>
        <v>321017</v>
      </c>
      <c r="N702" s="9">
        <f t="shared" si="668"/>
        <v>123199</v>
      </c>
      <c r="O702" s="9">
        <f t="shared" ref="O702:T702" si="669">O703+O707+O711+O718+O722+O725</f>
        <v>0</v>
      </c>
      <c r="P702" s="9">
        <f t="shared" si="669"/>
        <v>0</v>
      </c>
      <c r="Q702" s="9">
        <f t="shared" si="669"/>
        <v>0</v>
      </c>
      <c r="R702" s="9">
        <f t="shared" si="669"/>
        <v>15022</v>
      </c>
      <c r="S702" s="9">
        <f t="shared" si="669"/>
        <v>336039</v>
      </c>
      <c r="T702" s="9">
        <f t="shared" si="669"/>
        <v>138221</v>
      </c>
      <c r="U702" s="9">
        <f t="shared" ref="U702:Z702" si="670">U703+U707+U711+U718+U722+U725</f>
        <v>0</v>
      </c>
      <c r="V702" s="9">
        <f t="shared" si="670"/>
        <v>0</v>
      </c>
      <c r="W702" s="9">
        <f t="shared" si="670"/>
        <v>0</v>
      </c>
      <c r="X702" s="9">
        <f t="shared" si="670"/>
        <v>0</v>
      </c>
      <c r="Y702" s="9">
        <f t="shared" si="670"/>
        <v>336039</v>
      </c>
      <c r="Z702" s="9">
        <f t="shared" si="670"/>
        <v>138221</v>
      </c>
    </row>
    <row r="703" spans="1:26" ht="33" hidden="1" x14ac:dyDescent="0.25">
      <c r="A703" s="38" t="s">
        <v>10</v>
      </c>
      <c r="B703" s="26">
        <f>B702</f>
        <v>913</v>
      </c>
      <c r="C703" s="26" t="s">
        <v>7</v>
      </c>
      <c r="D703" s="26" t="s">
        <v>80</v>
      </c>
      <c r="E703" s="26" t="s">
        <v>196</v>
      </c>
      <c r="F703" s="26"/>
      <c r="G703" s="8">
        <f t="shared" ref="G703:V705" si="671">G704</f>
        <v>196384</v>
      </c>
      <c r="H703" s="8">
        <f t="shared" si="671"/>
        <v>0</v>
      </c>
      <c r="I703" s="8">
        <f t="shared" si="671"/>
        <v>0</v>
      </c>
      <c r="J703" s="8">
        <f t="shared" si="671"/>
        <v>0</v>
      </c>
      <c r="K703" s="8">
        <f t="shared" si="671"/>
        <v>0</v>
      </c>
      <c r="L703" s="8">
        <f t="shared" si="671"/>
        <v>0</v>
      </c>
      <c r="M703" s="8">
        <f t="shared" si="671"/>
        <v>196384</v>
      </c>
      <c r="N703" s="8">
        <f t="shared" si="671"/>
        <v>0</v>
      </c>
      <c r="O703" s="8">
        <f t="shared" si="671"/>
        <v>0</v>
      </c>
      <c r="P703" s="8">
        <f t="shared" si="671"/>
        <v>0</v>
      </c>
      <c r="Q703" s="8">
        <f t="shared" si="671"/>
        <v>0</v>
      </c>
      <c r="R703" s="8">
        <f t="shared" si="671"/>
        <v>0</v>
      </c>
      <c r="S703" s="8">
        <f t="shared" si="671"/>
        <v>196384</v>
      </c>
      <c r="T703" s="8">
        <f t="shared" si="671"/>
        <v>0</v>
      </c>
      <c r="U703" s="8">
        <f t="shared" si="671"/>
        <v>0</v>
      </c>
      <c r="V703" s="8">
        <f t="shared" si="671"/>
        <v>0</v>
      </c>
      <c r="W703" s="8">
        <f t="shared" ref="U703:Z705" si="672">W704</f>
        <v>0</v>
      </c>
      <c r="X703" s="8">
        <f t="shared" si="672"/>
        <v>0</v>
      </c>
      <c r="Y703" s="8">
        <f t="shared" si="672"/>
        <v>196384</v>
      </c>
      <c r="Z703" s="8">
        <f t="shared" si="672"/>
        <v>0</v>
      </c>
    </row>
    <row r="704" spans="1:26" ht="20.100000000000001" hidden="1" customHeight="1" x14ac:dyDescent="0.25">
      <c r="A704" s="28" t="s">
        <v>11</v>
      </c>
      <c r="B704" s="26">
        <f>B702</f>
        <v>913</v>
      </c>
      <c r="C704" s="26" t="s">
        <v>7</v>
      </c>
      <c r="D704" s="26" t="s">
        <v>80</v>
      </c>
      <c r="E704" s="26" t="s">
        <v>207</v>
      </c>
      <c r="F704" s="26"/>
      <c r="G704" s="9">
        <f t="shared" si="671"/>
        <v>196384</v>
      </c>
      <c r="H704" s="9">
        <f t="shared" si="671"/>
        <v>0</v>
      </c>
      <c r="I704" s="9">
        <f t="shared" si="671"/>
        <v>0</v>
      </c>
      <c r="J704" s="9">
        <f t="shared" si="671"/>
        <v>0</v>
      </c>
      <c r="K704" s="9">
        <f t="shared" si="671"/>
        <v>0</v>
      </c>
      <c r="L704" s="9">
        <f t="shared" si="671"/>
        <v>0</v>
      </c>
      <c r="M704" s="9">
        <f t="shared" si="671"/>
        <v>196384</v>
      </c>
      <c r="N704" s="9">
        <f t="shared" si="671"/>
        <v>0</v>
      </c>
      <c r="O704" s="9">
        <f t="shared" si="671"/>
        <v>0</v>
      </c>
      <c r="P704" s="9">
        <f t="shared" si="671"/>
        <v>0</v>
      </c>
      <c r="Q704" s="9">
        <f t="shared" si="671"/>
        <v>0</v>
      </c>
      <c r="R704" s="9">
        <f t="shared" si="671"/>
        <v>0</v>
      </c>
      <c r="S704" s="9">
        <f t="shared" si="671"/>
        <v>196384</v>
      </c>
      <c r="T704" s="9">
        <f t="shared" si="671"/>
        <v>0</v>
      </c>
      <c r="U704" s="9">
        <f t="shared" si="672"/>
        <v>0</v>
      </c>
      <c r="V704" s="9">
        <f t="shared" si="672"/>
        <v>0</v>
      </c>
      <c r="W704" s="9">
        <f t="shared" si="672"/>
        <v>0</v>
      </c>
      <c r="X704" s="9">
        <f t="shared" si="672"/>
        <v>0</v>
      </c>
      <c r="Y704" s="9">
        <f t="shared" si="672"/>
        <v>196384</v>
      </c>
      <c r="Z704" s="9">
        <f t="shared" si="672"/>
        <v>0</v>
      </c>
    </row>
    <row r="705" spans="1:26" ht="33" hidden="1" x14ac:dyDescent="0.25">
      <c r="A705" s="25" t="s">
        <v>12</v>
      </c>
      <c r="B705" s="26">
        <f>B704</f>
        <v>913</v>
      </c>
      <c r="C705" s="26" t="s">
        <v>7</v>
      </c>
      <c r="D705" s="26" t="s">
        <v>80</v>
      </c>
      <c r="E705" s="26" t="s">
        <v>207</v>
      </c>
      <c r="F705" s="26" t="s">
        <v>13</v>
      </c>
      <c r="G705" s="8">
        <f t="shared" si="671"/>
        <v>196384</v>
      </c>
      <c r="H705" s="8">
        <f t="shared" si="671"/>
        <v>0</v>
      </c>
      <c r="I705" s="8">
        <f t="shared" si="671"/>
        <v>0</v>
      </c>
      <c r="J705" s="8">
        <f t="shared" si="671"/>
        <v>0</v>
      </c>
      <c r="K705" s="8">
        <f t="shared" si="671"/>
        <v>0</v>
      </c>
      <c r="L705" s="8">
        <f t="shared" si="671"/>
        <v>0</v>
      </c>
      <c r="M705" s="8">
        <f t="shared" si="671"/>
        <v>196384</v>
      </c>
      <c r="N705" s="8">
        <f t="shared" si="671"/>
        <v>0</v>
      </c>
      <c r="O705" s="8">
        <f t="shared" si="671"/>
        <v>0</v>
      </c>
      <c r="P705" s="8">
        <f t="shared" si="671"/>
        <v>0</v>
      </c>
      <c r="Q705" s="8">
        <f t="shared" si="671"/>
        <v>0</v>
      </c>
      <c r="R705" s="8">
        <f t="shared" si="671"/>
        <v>0</v>
      </c>
      <c r="S705" s="8">
        <f t="shared" si="671"/>
        <v>196384</v>
      </c>
      <c r="T705" s="8">
        <f t="shared" si="671"/>
        <v>0</v>
      </c>
      <c r="U705" s="8">
        <f t="shared" si="672"/>
        <v>0</v>
      </c>
      <c r="V705" s="8">
        <f t="shared" si="672"/>
        <v>0</v>
      </c>
      <c r="W705" s="8">
        <f t="shared" si="672"/>
        <v>0</v>
      </c>
      <c r="X705" s="8">
        <f t="shared" si="672"/>
        <v>0</v>
      </c>
      <c r="Y705" s="8">
        <f t="shared" si="672"/>
        <v>196384</v>
      </c>
      <c r="Z705" s="8">
        <f t="shared" si="672"/>
        <v>0</v>
      </c>
    </row>
    <row r="706" spans="1:26" ht="20.100000000000001" hidden="1" customHeight="1" x14ac:dyDescent="0.25">
      <c r="A706" s="28" t="s">
        <v>14</v>
      </c>
      <c r="B706" s="26">
        <f>B705</f>
        <v>913</v>
      </c>
      <c r="C706" s="26" t="s">
        <v>7</v>
      </c>
      <c r="D706" s="26" t="s">
        <v>80</v>
      </c>
      <c r="E706" s="26" t="s">
        <v>207</v>
      </c>
      <c r="F706" s="26">
        <v>610</v>
      </c>
      <c r="G706" s="9">
        <f>177515+18869</f>
        <v>196384</v>
      </c>
      <c r="H706" s="9"/>
      <c r="I706" s="86"/>
      <c r="J706" s="86"/>
      <c r="K706" s="86"/>
      <c r="L706" s="86"/>
      <c r="M706" s="9">
        <f>G706+I706+J706+K706+L706</f>
        <v>196384</v>
      </c>
      <c r="N706" s="9">
        <f>H706+L706</f>
        <v>0</v>
      </c>
      <c r="O706" s="87"/>
      <c r="P706" s="87"/>
      <c r="Q706" s="87"/>
      <c r="R706" s="87"/>
      <c r="S706" s="9">
        <f>M706+O706+P706+Q706+R706</f>
        <v>196384</v>
      </c>
      <c r="T706" s="9">
        <f>N706+R706</f>
        <v>0</v>
      </c>
      <c r="U706" s="87"/>
      <c r="V706" s="87"/>
      <c r="W706" s="87"/>
      <c r="X706" s="87"/>
      <c r="Y706" s="9">
        <f>S706+U706+V706+W706+X706</f>
        <v>196384</v>
      </c>
      <c r="Z706" s="9">
        <f>T706+X706</f>
        <v>0</v>
      </c>
    </row>
    <row r="707" spans="1:26" ht="20.100000000000001" hidden="1" customHeight="1" x14ac:dyDescent="0.25">
      <c r="A707" s="28" t="s">
        <v>15</v>
      </c>
      <c r="B707" s="26">
        <v>913</v>
      </c>
      <c r="C707" s="26" t="s">
        <v>7</v>
      </c>
      <c r="D707" s="26" t="s">
        <v>80</v>
      </c>
      <c r="E707" s="26" t="s">
        <v>186</v>
      </c>
      <c r="F707" s="26"/>
      <c r="G707" s="9">
        <f t="shared" ref="G707:V709" si="673">G708</f>
        <v>1434</v>
      </c>
      <c r="H707" s="9">
        <f t="shared" si="673"/>
        <v>0</v>
      </c>
      <c r="I707" s="9">
        <f t="shared" si="673"/>
        <v>0</v>
      </c>
      <c r="J707" s="9">
        <f t="shared" si="673"/>
        <v>0</v>
      </c>
      <c r="K707" s="9">
        <f t="shared" si="673"/>
        <v>0</v>
      </c>
      <c r="L707" s="9">
        <f t="shared" si="673"/>
        <v>0</v>
      </c>
      <c r="M707" s="9">
        <f t="shared" si="673"/>
        <v>1434</v>
      </c>
      <c r="N707" s="9">
        <f t="shared" si="673"/>
        <v>0</v>
      </c>
      <c r="O707" s="9">
        <f t="shared" si="673"/>
        <v>0</v>
      </c>
      <c r="P707" s="9">
        <f t="shared" si="673"/>
        <v>0</v>
      </c>
      <c r="Q707" s="9">
        <f t="shared" si="673"/>
        <v>0</v>
      </c>
      <c r="R707" s="9">
        <f t="shared" si="673"/>
        <v>0</v>
      </c>
      <c r="S707" s="9">
        <f t="shared" si="673"/>
        <v>1434</v>
      </c>
      <c r="T707" s="9">
        <f t="shared" si="673"/>
        <v>0</v>
      </c>
      <c r="U707" s="9">
        <f t="shared" si="673"/>
        <v>0</v>
      </c>
      <c r="V707" s="9">
        <f t="shared" si="673"/>
        <v>0</v>
      </c>
      <c r="W707" s="9">
        <f t="shared" ref="U707:Z709" si="674">W708</f>
        <v>0</v>
      </c>
      <c r="X707" s="9">
        <f t="shared" si="674"/>
        <v>0</v>
      </c>
      <c r="Y707" s="9">
        <f t="shared" si="674"/>
        <v>1434</v>
      </c>
      <c r="Z707" s="9">
        <f t="shared" si="674"/>
        <v>0</v>
      </c>
    </row>
    <row r="708" spans="1:26" ht="20.100000000000001" hidden="1" customHeight="1" x14ac:dyDescent="0.25">
      <c r="A708" s="28" t="s">
        <v>16</v>
      </c>
      <c r="B708" s="26">
        <v>913</v>
      </c>
      <c r="C708" s="26" t="s">
        <v>7</v>
      </c>
      <c r="D708" s="26" t="s">
        <v>80</v>
      </c>
      <c r="E708" s="26" t="s">
        <v>210</v>
      </c>
      <c r="F708" s="26"/>
      <c r="G708" s="9">
        <f t="shared" si="673"/>
        <v>1434</v>
      </c>
      <c r="H708" s="9">
        <f t="shared" si="673"/>
        <v>0</v>
      </c>
      <c r="I708" s="9">
        <f t="shared" si="673"/>
        <v>0</v>
      </c>
      <c r="J708" s="9">
        <f t="shared" si="673"/>
        <v>0</v>
      </c>
      <c r="K708" s="9">
        <f t="shared" si="673"/>
        <v>0</v>
      </c>
      <c r="L708" s="9">
        <f t="shared" si="673"/>
        <v>0</v>
      </c>
      <c r="M708" s="9">
        <f t="shared" si="673"/>
        <v>1434</v>
      </c>
      <c r="N708" s="9">
        <f t="shared" si="673"/>
        <v>0</v>
      </c>
      <c r="O708" s="9">
        <f t="shared" si="673"/>
        <v>0</v>
      </c>
      <c r="P708" s="9">
        <f t="shared" si="673"/>
        <v>0</v>
      </c>
      <c r="Q708" s="9">
        <f t="shared" si="673"/>
        <v>0</v>
      </c>
      <c r="R708" s="9">
        <f t="shared" si="673"/>
        <v>0</v>
      </c>
      <c r="S708" s="9">
        <f t="shared" si="673"/>
        <v>1434</v>
      </c>
      <c r="T708" s="9">
        <f t="shared" si="673"/>
        <v>0</v>
      </c>
      <c r="U708" s="9">
        <f t="shared" si="674"/>
        <v>0</v>
      </c>
      <c r="V708" s="9">
        <f t="shared" si="674"/>
        <v>0</v>
      </c>
      <c r="W708" s="9">
        <f t="shared" si="674"/>
        <v>0</v>
      </c>
      <c r="X708" s="9">
        <f t="shared" si="674"/>
        <v>0</v>
      </c>
      <c r="Y708" s="9">
        <f t="shared" si="674"/>
        <v>1434</v>
      </c>
      <c r="Z708" s="9">
        <f t="shared" si="674"/>
        <v>0</v>
      </c>
    </row>
    <row r="709" spans="1:26" ht="33" hidden="1" x14ac:dyDescent="0.25">
      <c r="A709" s="25" t="s">
        <v>12</v>
      </c>
      <c r="B709" s="26">
        <v>913</v>
      </c>
      <c r="C709" s="26" t="s">
        <v>7</v>
      </c>
      <c r="D709" s="26" t="s">
        <v>80</v>
      </c>
      <c r="E709" s="26" t="s">
        <v>210</v>
      </c>
      <c r="F709" s="26" t="s">
        <v>13</v>
      </c>
      <c r="G709" s="8">
        <f t="shared" si="673"/>
        <v>1434</v>
      </c>
      <c r="H709" s="8">
        <f t="shared" si="673"/>
        <v>0</v>
      </c>
      <c r="I709" s="8">
        <f t="shared" si="673"/>
        <v>0</v>
      </c>
      <c r="J709" s="8">
        <f t="shared" si="673"/>
        <v>0</v>
      </c>
      <c r="K709" s="8">
        <f t="shared" si="673"/>
        <v>0</v>
      </c>
      <c r="L709" s="8">
        <f t="shared" si="673"/>
        <v>0</v>
      </c>
      <c r="M709" s="8">
        <f t="shared" si="673"/>
        <v>1434</v>
      </c>
      <c r="N709" s="8">
        <f t="shared" si="673"/>
        <v>0</v>
      </c>
      <c r="O709" s="8">
        <f t="shared" si="673"/>
        <v>0</v>
      </c>
      <c r="P709" s="8">
        <f t="shared" si="673"/>
        <v>0</v>
      </c>
      <c r="Q709" s="8">
        <f t="shared" si="673"/>
        <v>0</v>
      </c>
      <c r="R709" s="8">
        <f t="shared" si="673"/>
        <v>0</v>
      </c>
      <c r="S709" s="8">
        <f t="shared" si="673"/>
        <v>1434</v>
      </c>
      <c r="T709" s="8">
        <f t="shared" si="673"/>
        <v>0</v>
      </c>
      <c r="U709" s="8">
        <f t="shared" si="674"/>
        <v>0</v>
      </c>
      <c r="V709" s="8">
        <f t="shared" si="674"/>
        <v>0</v>
      </c>
      <c r="W709" s="8">
        <f t="shared" si="674"/>
        <v>0</v>
      </c>
      <c r="X709" s="8">
        <f t="shared" si="674"/>
        <v>0</v>
      </c>
      <c r="Y709" s="8">
        <f t="shared" si="674"/>
        <v>1434</v>
      </c>
      <c r="Z709" s="8">
        <f t="shared" si="674"/>
        <v>0</v>
      </c>
    </row>
    <row r="710" spans="1:26" ht="20.100000000000001" hidden="1" customHeight="1" x14ac:dyDescent="0.25">
      <c r="A710" s="28" t="s">
        <v>14</v>
      </c>
      <c r="B710" s="26">
        <v>913</v>
      </c>
      <c r="C710" s="26" t="s">
        <v>7</v>
      </c>
      <c r="D710" s="26" t="s">
        <v>80</v>
      </c>
      <c r="E710" s="26" t="s">
        <v>210</v>
      </c>
      <c r="F710" s="26">
        <v>610</v>
      </c>
      <c r="G710" s="9">
        <f>815+619</f>
        <v>1434</v>
      </c>
      <c r="H710" s="9"/>
      <c r="I710" s="86"/>
      <c r="J710" s="86"/>
      <c r="K710" s="86"/>
      <c r="L710" s="86"/>
      <c r="M710" s="9">
        <f>G710+I710+J710+K710+L710</f>
        <v>1434</v>
      </c>
      <c r="N710" s="9">
        <f>H710+L710</f>
        <v>0</v>
      </c>
      <c r="O710" s="87"/>
      <c r="P710" s="87"/>
      <c r="Q710" s="87"/>
      <c r="R710" s="87"/>
      <c r="S710" s="9">
        <f>M710+O710+P710+Q710+R710</f>
        <v>1434</v>
      </c>
      <c r="T710" s="9">
        <f>N710+R710</f>
        <v>0</v>
      </c>
      <c r="U710" s="87"/>
      <c r="V710" s="87"/>
      <c r="W710" s="87"/>
      <c r="X710" s="87"/>
      <c r="Y710" s="9">
        <f>S710+U710+V710+W710+X710</f>
        <v>1434</v>
      </c>
      <c r="Z710" s="9">
        <f>T710+X710</f>
        <v>0</v>
      </c>
    </row>
    <row r="711" spans="1:26" ht="20.100000000000001" hidden="1" customHeight="1" x14ac:dyDescent="0.25">
      <c r="A711" s="28" t="s">
        <v>572</v>
      </c>
      <c r="B711" s="26">
        <v>913</v>
      </c>
      <c r="C711" s="26" t="s">
        <v>7</v>
      </c>
      <c r="D711" s="26" t="s">
        <v>80</v>
      </c>
      <c r="E711" s="26" t="s">
        <v>605</v>
      </c>
      <c r="F711" s="26"/>
      <c r="G711" s="9">
        <f t="shared" ref="G711:H711" si="675">G712+G715</f>
        <v>0</v>
      </c>
      <c r="H711" s="9">
        <f t="shared" si="675"/>
        <v>0</v>
      </c>
      <c r="I711" s="86"/>
      <c r="J711" s="86"/>
      <c r="K711" s="86"/>
      <c r="L711" s="86"/>
      <c r="M711" s="86"/>
      <c r="N711" s="86"/>
      <c r="O711" s="11">
        <f>O712+O715</f>
        <v>0</v>
      </c>
      <c r="P711" s="11">
        <f t="shared" ref="P711:S711" si="676">P712+P715</f>
        <v>0</v>
      </c>
      <c r="Q711" s="11">
        <f t="shared" si="676"/>
        <v>0</v>
      </c>
      <c r="R711" s="11">
        <f t="shared" si="676"/>
        <v>15022</v>
      </c>
      <c r="S711" s="11">
        <f t="shared" si="676"/>
        <v>15022</v>
      </c>
      <c r="T711" s="11">
        <f>T712+T715</f>
        <v>15022</v>
      </c>
      <c r="U711" s="11">
        <f>U712+U715</f>
        <v>0</v>
      </c>
      <c r="V711" s="11">
        <f t="shared" ref="V711:Y711" si="677">V712+V715</f>
        <v>0</v>
      </c>
      <c r="W711" s="11">
        <f t="shared" si="677"/>
        <v>0</v>
      </c>
      <c r="X711" s="11">
        <f t="shared" si="677"/>
        <v>0</v>
      </c>
      <c r="Y711" s="11">
        <f t="shared" si="677"/>
        <v>15022</v>
      </c>
      <c r="Z711" s="11">
        <f>Z712+Z715</f>
        <v>15022</v>
      </c>
    </row>
    <row r="712" spans="1:26" ht="49.5" hidden="1" x14ac:dyDescent="0.25">
      <c r="A712" s="38" t="s">
        <v>614</v>
      </c>
      <c r="B712" s="42">
        <v>913</v>
      </c>
      <c r="C712" s="26" t="s">
        <v>7</v>
      </c>
      <c r="D712" s="26" t="s">
        <v>80</v>
      </c>
      <c r="E712" s="26" t="s">
        <v>615</v>
      </c>
      <c r="F712" s="26"/>
      <c r="G712" s="9">
        <f t="shared" ref="G712:H713" si="678">G713</f>
        <v>0</v>
      </c>
      <c r="H712" s="9">
        <f t="shared" si="678"/>
        <v>0</v>
      </c>
      <c r="I712" s="86"/>
      <c r="J712" s="86"/>
      <c r="K712" s="86"/>
      <c r="L712" s="86"/>
      <c r="M712" s="86"/>
      <c r="N712" s="86"/>
      <c r="O712" s="11">
        <f>O713</f>
        <v>0</v>
      </c>
      <c r="P712" s="11">
        <f t="shared" ref="P712:Z713" si="679">P713</f>
        <v>0</v>
      </c>
      <c r="Q712" s="11">
        <f t="shared" si="679"/>
        <v>0</v>
      </c>
      <c r="R712" s="11">
        <f t="shared" si="679"/>
        <v>14138</v>
      </c>
      <c r="S712" s="11">
        <f t="shared" si="679"/>
        <v>14138</v>
      </c>
      <c r="T712" s="11">
        <f t="shared" si="679"/>
        <v>14138</v>
      </c>
      <c r="U712" s="11">
        <f>U713</f>
        <v>0</v>
      </c>
      <c r="V712" s="11">
        <f t="shared" si="679"/>
        <v>0</v>
      </c>
      <c r="W712" s="11">
        <f t="shared" si="679"/>
        <v>0</v>
      </c>
      <c r="X712" s="11">
        <f t="shared" si="679"/>
        <v>0</v>
      </c>
      <c r="Y712" s="11">
        <f t="shared" si="679"/>
        <v>14138</v>
      </c>
      <c r="Z712" s="11">
        <f t="shared" si="679"/>
        <v>14138</v>
      </c>
    </row>
    <row r="713" spans="1:26" ht="33" hidden="1" x14ac:dyDescent="0.25">
      <c r="A713" s="25" t="s">
        <v>12</v>
      </c>
      <c r="B713" s="42">
        <v>913</v>
      </c>
      <c r="C713" s="26" t="s">
        <v>7</v>
      </c>
      <c r="D713" s="26" t="s">
        <v>80</v>
      </c>
      <c r="E713" s="26" t="s">
        <v>615</v>
      </c>
      <c r="F713" s="26" t="s">
        <v>13</v>
      </c>
      <c r="G713" s="9">
        <f t="shared" si="678"/>
        <v>0</v>
      </c>
      <c r="H713" s="9">
        <f t="shared" si="678"/>
        <v>0</v>
      </c>
      <c r="I713" s="86"/>
      <c r="J713" s="86"/>
      <c r="K713" s="86"/>
      <c r="L713" s="86"/>
      <c r="M713" s="86"/>
      <c r="N713" s="86"/>
      <c r="O713" s="11">
        <f>O714</f>
        <v>0</v>
      </c>
      <c r="P713" s="11">
        <f t="shared" si="679"/>
        <v>0</v>
      </c>
      <c r="Q713" s="11">
        <f t="shared" si="679"/>
        <v>0</v>
      </c>
      <c r="R713" s="11">
        <f t="shared" si="679"/>
        <v>14138</v>
      </c>
      <c r="S713" s="11">
        <f t="shared" si="679"/>
        <v>14138</v>
      </c>
      <c r="T713" s="11">
        <f t="shared" si="679"/>
        <v>14138</v>
      </c>
      <c r="U713" s="11">
        <f>U714</f>
        <v>0</v>
      </c>
      <c r="V713" s="11">
        <f t="shared" si="679"/>
        <v>0</v>
      </c>
      <c r="W713" s="11">
        <f t="shared" si="679"/>
        <v>0</v>
      </c>
      <c r="X713" s="11">
        <f t="shared" si="679"/>
        <v>0</v>
      </c>
      <c r="Y713" s="11">
        <f t="shared" si="679"/>
        <v>14138</v>
      </c>
      <c r="Z713" s="11">
        <f t="shared" si="679"/>
        <v>14138</v>
      </c>
    </row>
    <row r="714" spans="1:26" ht="20.100000000000001" hidden="1" customHeight="1" x14ac:dyDescent="0.25">
      <c r="A714" s="28" t="s">
        <v>14</v>
      </c>
      <c r="B714" s="26">
        <v>913</v>
      </c>
      <c r="C714" s="26" t="s">
        <v>7</v>
      </c>
      <c r="D714" s="26" t="s">
        <v>80</v>
      </c>
      <c r="E714" s="26" t="s">
        <v>615</v>
      </c>
      <c r="F714" s="26" t="s">
        <v>35</v>
      </c>
      <c r="G714" s="9"/>
      <c r="H714" s="9"/>
      <c r="I714" s="86"/>
      <c r="J714" s="86"/>
      <c r="K714" s="86"/>
      <c r="L714" s="86"/>
      <c r="M714" s="86"/>
      <c r="N714" s="86"/>
      <c r="O714" s="11"/>
      <c r="P714" s="11"/>
      <c r="Q714" s="11"/>
      <c r="R714" s="11">
        <v>14138</v>
      </c>
      <c r="S714" s="9">
        <f>M714+O714+P714+Q714+R714</f>
        <v>14138</v>
      </c>
      <c r="T714" s="9">
        <f>N714+R714</f>
        <v>14138</v>
      </c>
      <c r="U714" s="11"/>
      <c r="V714" s="11"/>
      <c r="W714" s="11"/>
      <c r="X714" s="11"/>
      <c r="Y714" s="9">
        <f>S714+U714+V714+W714+X714</f>
        <v>14138</v>
      </c>
      <c r="Z714" s="9">
        <f>T714+X714</f>
        <v>14138</v>
      </c>
    </row>
    <row r="715" spans="1:26" ht="82.5" hidden="1" x14ac:dyDescent="0.25">
      <c r="A715" s="38" t="s">
        <v>646</v>
      </c>
      <c r="B715" s="42">
        <v>913</v>
      </c>
      <c r="C715" s="26" t="s">
        <v>7</v>
      </c>
      <c r="D715" s="26" t="s">
        <v>80</v>
      </c>
      <c r="E715" s="26" t="s">
        <v>647</v>
      </c>
      <c r="F715" s="26"/>
      <c r="G715" s="9">
        <f t="shared" ref="G715:H716" si="680">G716</f>
        <v>0</v>
      </c>
      <c r="H715" s="9">
        <f t="shared" si="680"/>
        <v>0</v>
      </c>
      <c r="I715" s="86"/>
      <c r="J715" s="86"/>
      <c r="K715" s="86"/>
      <c r="L715" s="86"/>
      <c r="M715" s="86"/>
      <c r="N715" s="86"/>
      <c r="O715" s="11">
        <f>O716</f>
        <v>0</v>
      </c>
      <c r="P715" s="11">
        <f t="shared" ref="P715:Z716" si="681">P716</f>
        <v>0</v>
      </c>
      <c r="Q715" s="11">
        <f t="shared" si="681"/>
        <v>0</v>
      </c>
      <c r="R715" s="11">
        <f t="shared" si="681"/>
        <v>884</v>
      </c>
      <c r="S715" s="11">
        <f t="shared" si="681"/>
        <v>884</v>
      </c>
      <c r="T715" s="11">
        <f t="shared" si="681"/>
        <v>884</v>
      </c>
      <c r="U715" s="11">
        <f>U716</f>
        <v>0</v>
      </c>
      <c r="V715" s="11">
        <f t="shared" si="681"/>
        <v>0</v>
      </c>
      <c r="W715" s="11">
        <f t="shared" si="681"/>
        <v>0</v>
      </c>
      <c r="X715" s="11">
        <f t="shared" si="681"/>
        <v>0</v>
      </c>
      <c r="Y715" s="11">
        <f t="shared" si="681"/>
        <v>884</v>
      </c>
      <c r="Z715" s="11">
        <f t="shared" si="681"/>
        <v>884</v>
      </c>
    </row>
    <row r="716" spans="1:26" ht="33" hidden="1" x14ac:dyDescent="0.25">
      <c r="A716" s="25" t="s">
        <v>12</v>
      </c>
      <c r="B716" s="42">
        <v>913</v>
      </c>
      <c r="C716" s="26" t="s">
        <v>7</v>
      </c>
      <c r="D716" s="26" t="s">
        <v>80</v>
      </c>
      <c r="E716" s="26" t="s">
        <v>647</v>
      </c>
      <c r="F716" s="26" t="s">
        <v>13</v>
      </c>
      <c r="G716" s="9">
        <f t="shared" si="680"/>
        <v>0</v>
      </c>
      <c r="H716" s="9">
        <f t="shared" si="680"/>
        <v>0</v>
      </c>
      <c r="I716" s="86"/>
      <c r="J716" s="86"/>
      <c r="K716" s="86"/>
      <c r="L716" s="86"/>
      <c r="M716" s="86"/>
      <c r="N716" s="86"/>
      <c r="O716" s="11">
        <f>O717</f>
        <v>0</v>
      </c>
      <c r="P716" s="11">
        <f t="shared" si="681"/>
        <v>0</v>
      </c>
      <c r="Q716" s="11">
        <f t="shared" si="681"/>
        <v>0</v>
      </c>
      <c r="R716" s="11">
        <f t="shared" si="681"/>
        <v>884</v>
      </c>
      <c r="S716" s="11">
        <f t="shared" si="681"/>
        <v>884</v>
      </c>
      <c r="T716" s="11">
        <f t="shared" si="681"/>
        <v>884</v>
      </c>
      <c r="U716" s="11">
        <f>U717</f>
        <v>0</v>
      </c>
      <c r="V716" s="11">
        <f t="shared" si="681"/>
        <v>0</v>
      </c>
      <c r="W716" s="11">
        <f t="shared" si="681"/>
        <v>0</v>
      </c>
      <c r="X716" s="11">
        <f t="shared" si="681"/>
        <v>0</v>
      </c>
      <c r="Y716" s="11">
        <f t="shared" si="681"/>
        <v>884</v>
      </c>
      <c r="Z716" s="11">
        <f t="shared" si="681"/>
        <v>884</v>
      </c>
    </row>
    <row r="717" spans="1:26" ht="20.100000000000001" hidden="1" customHeight="1" x14ac:dyDescent="0.25">
      <c r="A717" s="28" t="s">
        <v>14</v>
      </c>
      <c r="B717" s="26">
        <v>913</v>
      </c>
      <c r="C717" s="26" t="s">
        <v>7</v>
      </c>
      <c r="D717" s="26" t="s">
        <v>80</v>
      </c>
      <c r="E717" s="26" t="s">
        <v>647</v>
      </c>
      <c r="F717" s="26" t="s">
        <v>35</v>
      </c>
      <c r="G717" s="9"/>
      <c r="H717" s="9"/>
      <c r="I717" s="86"/>
      <c r="J717" s="86"/>
      <c r="K717" s="86"/>
      <c r="L717" s="86"/>
      <c r="M717" s="86"/>
      <c r="N717" s="86"/>
      <c r="O717" s="11"/>
      <c r="P717" s="11"/>
      <c r="Q717" s="11"/>
      <c r="R717" s="11">
        <v>884</v>
      </c>
      <c r="S717" s="9">
        <f>M717+O717+P717+Q717+R717</f>
        <v>884</v>
      </c>
      <c r="T717" s="9">
        <f>N717+R717</f>
        <v>884</v>
      </c>
      <c r="U717" s="11"/>
      <c r="V717" s="11"/>
      <c r="W717" s="11"/>
      <c r="X717" s="11"/>
      <c r="Y717" s="9">
        <f>S717+U717+V717+W717+X717</f>
        <v>884</v>
      </c>
      <c r="Z717" s="9">
        <f>T717+X717</f>
        <v>884</v>
      </c>
    </row>
    <row r="718" spans="1:26" ht="33" hidden="1" x14ac:dyDescent="0.25">
      <c r="A718" s="38" t="s">
        <v>398</v>
      </c>
      <c r="B718" s="26">
        <v>913</v>
      </c>
      <c r="C718" s="26" t="s">
        <v>7</v>
      </c>
      <c r="D718" s="26" t="s">
        <v>80</v>
      </c>
      <c r="E718" s="30" t="s">
        <v>620</v>
      </c>
      <c r="F718" s="31"/>
      <c r="G718" s="9">
        <f t="shared" ref="G718:V720" si="682">G719</f>
        <v>123199</v>
      </c>
      <c r="H718" s="9">
        <f t="shared" si="682"/>
        <v>123199</v>
      </c>
      <c r="I718" s="9">
        <f t="shared" si="682"/>
        <v>0</v>
      </c>
      <c r="J718" s="9">
        <f t="shared" si="682"/>
        <v>0</v>
      </c>
      <c r="K718" s="9">
        <f t="shared" si="682"/>
        <v>0</v>
      </c>
      <c r="L718" s="9">
        <f t="shared" si="682"/>
        <v>0</v>
      </c>
      <c r="M718" s="9">
        <f t="shared" si="682"/>
        <v>123199</v>
      </c>
      <c r="N718" s="9">
        <f t="shared" si="682"/>
        <v>123199</v>
      </c>
      <c r="O718" s="9">
        <f t="shared" si="682"/>
        <v>0</v>
      </c>
      <c r="P718" s="9">
        <f t="shared" si="682"/>
        <v>0</v>
      </c>
      <c r="Q718" s="9">
        <f t="shared" si="682"/>
        <v>0</v>
      </c>
      <c r="R718" s="9">
        <f t="shared" si="682"/>
        <v>0</v>
      </c>
      <c r="S718" s="9">
        <f t="shared" si="682"/>
        <v>123199</v>
      </c>
      <c r="T718" s="9">
        <f t="shared" si="682"/>
        <v>123199</v>
      </c>
      <c r="U718" s="9">
        <f t="shared" si="682"/>
        <v>0</v>
      </c>
      <c r="V718" s="9">
        <f t="shared" si="682"/>
        <v>0</v>
      </c>
      <c r="W718" s="9">
        <f t="shared" ref="U718:Z720" si="683">W719</f>
        <v>0</v>
      </c>
      <c r="X718" s="9">
        <f t="shared" si="683"/>
        <v>0</v>
      </c>
      <c r="Y718" s="9">
        <f t="shared" si="683"/>
        <v>123199</v>
      </c>
      <c r="Z718" s="9">
        <f t="shared" si="683"/>
        <v>123199</v>
      </c>
    </row>
    <row r="719" spans="1:26" ht="33" hidden="1" x14ac:dyDescent="0.25">
      <c r="A719" s="38" t="s">
        <v>399</v>
      </c>
      <c r="B719" s="26">
        <v>913</v>
      </c>
      <c r="C719" s="26" t="s">
        <v>7</v>
      </c>
      <c r="D719" s="26" t="s">
        <v>80</v>
      </c>
      <c r="E719" s="30" t="s">
        <v>621</v>
      </c>
      <c r="F719" s="31"/>
      <c r="G719" s="9">
        <f t="shared" si="682"/>
        <v>123199</v>
      </c>
      <c r="H719" s="9">
        <f t="shared" si="682"/>
        <v>123199</v>
      </c>
      <c r="I719" s="9">
        <f t="shared" si="682"/>
        <v>0</v>
      </c>
      <c r="J719" s="9">
        <f t="shared" si="682"/>
        <v>0</v>
      </c>
      <c r="K719" s="9">
        <f t="shared" si="682"/>
        <v>0</v>
      </c>
      <c r="L719" s="9">
        <f t="shared" si="682"/>
        <v>0</v>
      </c>
      <c r="M719" s="9">
        <f t="shared" si="682"/>
        <v>123199</v>
      </c>
      <c r="N719" s="9">
        <f t="shared" si="682"/>
        <v>123199</v>
      </c>
      <c r="O719" s="9">
        <f t="shared" si="682"/>
        <v>0</v>
      </c>
      <c r="P719" s="9">
        <f t="shared" si="682"/>
        <v>0</v>
      </c>
      <c r="Q719" s="9">
        <f t="shared" si="682"/>
        <v>0</v>
      </c>
      <c r="R719" s="9">
        <f t="shared" si="682"/>
        <v>0</v>
      </c>
      <c r="S719" s="9">
        <f t="shared" si="682"/>
        <v>123199</v>
      </c>
      <c r="T719" s="9">
        <f t="shared" si="682"/>
        <v>123199</v>
      </c>
      <c r="U719" s="9">
        <f t="shared" si="683"/>
        <v>0</v>
      </c>
      <c r="V719" s="9">
        <f t="shared" si="683"/>
        <v>0</v>
      </c>
      <c r="W719" s="9">
        <f t="shared" si="683"/>
        <v>0</v>
      </c>
      <c r="X719" s="9">
        <f t="shared" si="683"/>
        <v>0</v>
      </c>
      <c r="Y719" s="9">
        <f t="shared" si="683"/>
        <v>123199</v>
      </c>
      <c r="Z719" s="9">
        <f t="shared" si="683"/>
        <v>123199</v>
      </c>
    </row>
    <row r="720" spans="1:26" ht="33" hidden="1" x14ac:dyDescent="0.25">
      <c r="A720" s="25" t="s">
        <v>12</v>
      </c>
      <c r="B720" s="26">
        <v>913</v>
      </c>
      <c r="C720" s="26" t="s">
        <v>7</v>
      </c>
      <c r="D720" s="26" t="s">
        <v>80</v>
      </c>
      <c r="E720" s="30" t="s">
        <v>621</v>
      </c>
      <c r="F720" s="31">
        <v>600</v>
      </c>
      <c r="G720" s="9">
        <f t="shared" si="682"/>
        <v>123199</v>
      </c>
      <c r="H720" s="9">
        <f t="shared" si="682"/>
        <v>123199</v>
      </c>
      <c r="I720" s="9">
        <f t="shared" si="682"/>
        <v>0</v>
      </c>
      <c r="J720" s="9">
        <f t="shared" si="682"/>
        <v>0</v>
      </c>
      <c r="K720" s="9">
        <f t="shared" si="682"/>
        <v>0</v>
      </c>
      <c r="L720" s="9">
        <f t="shared" si="682"/>
        <v>0</v>
      </c>
      <c r="M720" s="9">
        <f t="shared" si="682"/>
        <v>123199</v>
      </c>
      <c r="N720" s="9">
        <f t="shared" si="682"/>
        <v>123199</v>
      </c>
      <c r="O720" s="9">
        <f t="shared" si="682"/>
        <v>0</v>
      </c>
      <c r="P720" s="9">
        <f t="shared" si="682"/>
        <v>0</v>
      </c>
      <c r="Q720" s="9">
        <f t="shared" si="682"/>
        <v>0</v>
      </c>
      <c r="R720" s="9">
        <f t="shared" si="682"/>
        <v>0</v>
      </c>
      <c r="S720" s="9">
        <f t="shared" si="682"/>
        <v>123199</v>
      </c>
      <c r="T720" s="9">
        <f t="shared" si="682"/>
        <v>123199</v>
      </c>
      <c r="U720" s="9">
        <f t="shared" si="683"/>
        <v>0</v>
      </c>
      <c r="V720" s="9">
        <f t="shared" si="683"/>
        <v>0</v>
      </c>
      <c r="W720" s="9">
        <f t="shared" si="683"/>
        <v>0</v>
      </c>
      <c r="X720" s="9">
        <f t="shared" si="683"/>
        <v>0</v>
      </c>
      <c r="Y720" s="9">
        <f t="shared" si="683"/>
        <v>123199</v>
      </c>
      <c r="Z720" s="9">
        <f t="shared" si="683"/>
        <v>123199</v>
      </c>
    </row>
    <row r="721" spans="1:26" hidden="1" x14ac:dyDescent="0.25">
      <c r="A721" s="38" t="s">
        <v>14</v>
      </c>
      <c r="B721" s="26">
        <v>913</v>
      </c>
      <c r="C721" s="26" t="s">
        <v>7</v>
      </c>
      <c r="D721" s="26" t="s">
        <v>80</v>
      </c>
      <c r="E721" s="30" t="s">
        <v>621</v>
      </c>
      <c r="F721" s="31">
        <v>610</v>
      </c>
      <c r="G721" s="9">
        <v>123199</v>
      </c>
      <c r="H721" s="9">
        <v>123199</v>
      </c>
      <c r="I721" s="86"/>
      <c r="J721" s="86"/>
      <c r="K721" s="86"/>
      <c r="L721" s="86"/>
      <c r="M721" s="9">
        <f>G721+I721+J721+K721+L721</f>
        <v>123199</v>
      </c>
      <c r="N721" s="9">
        <f>H721+L721</f>
        <v>123199</v>
      </c>
      <c r="O721" s="87"/>
      <c r="P721" s="87"/>
      <c r="Q721" s="87"/>
      <c r="R721" s="87"/>
      <c r="S721" s="9">
        <f>M721+O721+P721+Q721+R721</f>
        <v>123199</v>
      </c>
      <c r="T721" s="9">
        <f>N721+R721</f>
        <v>123199</v>
      </c>
      <c r="U721" s="87"/>
      <c r="V721" s="87"/>
      <c r="W721" s="87"/>
      <c r="X721" s="87"/>
      <c r="Y721" s="9">
        <f>S721+U721+V721+W721+X721</f>
        <v>123199</v>
      </c>
      <c r="Z721" s="9">
        <f>T721+X721</f>
        <v>123199</v>
      </c>
    </row>
    <row r="722" spans="1:26" ht="51" hidden="1" x14ac:dyDescent="0.3">
      <c r="A722" s="70" t="s">
        <v>649</v>
      </c>
      <c r="B722" s="60" t="s">
        <v>201</v>
      </c>
      <c r="C722" s="60" t="s">
        <v>7</v>
      </c>
      <c r="D722" s="26" t="s">
        <v>80</v>
      </c>
      <c r="E722" s="60" t="s">
        <v>650</v>
      </c>
      <c r="F722" s="26"/>
      <c r="G722" s="9">
        <f t="shared" ref="G722:H723" si="684">G723</f>
        <v>0</v>
      </c>
      <c r="H722" s="9">
        <f t="shared" si="684"/>
        <v>0</v>
      </c>
      <c r="I722" s="86"/>
      <c r="J722" s="86"/>
      <c r="K722" s="86"/>
      <c r="L722" s="86"/>
      <c r="M722" s="86"/>
      <c r="N722" s="86"/>
      <c r="O722" s="87"/>
      <c r="P722" s="87"/>
      <c r="Q722" s="87"/>
      <c r="R722" s="87"/>
      <c r="S722" s="87"/>
      <c r="T722" s="87"/>
      <c r="U722" s="87"/>
      <c r="V722" s="87"/>
      <c r="W722" s="87"/>
      <c r="X722" s="87"/>
      <c r="Y722" s="87"/>
      <c r="Z722" s="87"/>
    </row>
    <row r="723" spans="1:26" ht="33" hidden="1" x14ac:dyDescent="0.25">
      <c r="A723" s="38" t="s">
        <v>12</v>
      </c>
      <c r="B723" s="60" t="s">
        <v>201</v>
      </c>
      <c r="C723" s="60" t="s">
        <v>7</v>
      </c>
      <c r="D723" s="26" t="s">
        <v>80</v>
      </c>
      <c r="E723" s="60" t="s">
        <v>650</v>
      </c>
      <c r="F723" s="60" t="s">
        <v>13</v>
      </c>
      <c r="G723" s="9">
        <f t="shared" si="684"/>
        <v>0</v>
      </c>
      <c r="H723" s="9">
        <f t="shared" si="684"/>
        <v>0</v>
      </c>
      <c r="I723" s="86"/>
      <c r="J723" s="86"/>
      <c r="K723" s="86"/>
      <c r="L723" s="86"/>
      <c r="M723" s="86"/>
      <c r="N723" s="86"/>
      <c r="O723" s="87"/>
      <c r="P723" s="87"/>
      <c r="Q723" s="87"/>
      <c r="R723" s="87"/>
      <c r="S723" s="87"/>
      <c r="T723" s="87"/>
      <c r="U723" s="87"/>
      <c r="V723" s="87"/>
      <c r="W723" s="87"/>
      <c r="X723" s="87"/>
      <c r="Y723" s="87"/>
      <c r="Z723" s="87"/>
    </row>
    <row r="724" spans="1:26" ht="20.100000000000001" hidden="1" customHeight="1" x14ac:dyDescent="0.25">
      <c r="A724" s="28" t="s">
        <v>14</v>
      </c>
      <c r="B724" s="26" t="s">
        <v>201</v>
      </c>
      <c r="C724" s="26" t="s">
        <v>7</v>
      </c>
      <c r="D724" s="26" t="s">
        <v>80</v>
      </c>
      <c r="E724" s="26" t="s">
        <v>650</v>
      </c>
      <c r="F724" s="26" t="s">
        <v>35</v>
      </c>
      <c r="G724" s="9"/>
      <c r="H724" s="9"/>
      <c r="I724" s="86"/>
      <c r="J724" s="86"/>
      <c r="K724" s="86"/>
      <c r="L724" s="86"/>
      <c r="M724" s="86"/>
      <c r="N724" s="86"/>
      <c r="O724" s="87"/>
      <c r="P724" s="87"/>
      <c r="Q724" s="87"/>
      <c r="R724" s="87"/>
      <c r="S724" s="87"/>
      <c r="T724" s="87"/>
      <c r="U724" s="87"/>
      <c r="V724" s="87"/>
      <c r="W724" s="87"/>
      <c r="X724" s="87"/>
      <c r="Y724" s="87"/>
      <c r="Z724" s="87"/>
    </row>
    <row r="725" spans="1:26" ht="49.5" hidden="1" x14ac:dyDescent="0.25">
      <c r="A725" s="70" t="s">
        <v>652</v>
      </c>
      <c r="B725" s="60" t="s">
        <v>201</v>
      </c>
      <c r="C725" s="60" t="s">
        <v>7</v>
      </c>
      <c r="D725" s="26" t="s">
        <v>80</v>
      </c>
      <c r="E725" s="60" t="s">
        <v>651</v>
      </c>
      <c r="F725" s="26"/>
      <c r="G725" s="9">
        <f t="shared" ref="G725:H726" si="685">G726</f>
        <v>0</v>
      </c>
      <c r="H725" s="9">
        <f t="shared" si="685"/>
        <v>0</v>
      </c>
      <c r="I725" s="86"/>
      <c r="J725" s="86"/>
      <c r="K725" s="86"/>
      <c r="L725" s="86"/>
      <c r="M725" s="86"/>
      <c r="N725" s="86"/>
      <c r="O725" s="87"/>
      <c r="P725" s="87"/>
      <c r="Q725" s="87"/>
      <c r="R725" s="87"/>
      <c r="S725" s="87"/>
      <c r="T725" s="87"/>
      <c r="U725" s="87"/>
      <c r="V725" s="87"/>
      <c r="W725" s="87"/>
      <c r="X725" s="87"/>
      <c r="Y725" s="87"/>
      <c r="Z725" s="87"/>
    </row>
    <row r="726" spans="1:26" ht="33" hidden="1" x14ac:dyDescent="0.25">
      <c r="A726" s="38" t="s">
        <v>12</v>
      </c>
      <c r="B726" s="60" t="s">
        <v>201</v>
      </c>
      <c r="C726" s="60" t="s">
        <v>7</v>
      </c>
      <c r="D726" s="26" t="s">
        <v>80</v>
      </c>
      <c r="E726" s="60" t="s">
        <v>651</v>
      </c>
      <c r="F726" s="60" t="s">
        <v>13</v>
      </c>
      <c r="G726" s="9">
        <f t="shared" si="685"/>
        <v>0</v>
      </c>
      <c r="H726" s="9">
        <f t="shared" si="685"/>
        <v>0</v>
      </c>
      <c r="I726" s="86"/>
      <c r="J726" s="86"/>
      <c r="K726" s="86"/>
      <c r="L726" s="86"/>
      <c r="M726" s="86"/>
      <c r="N726" s="86"/>
      <c r="O726" s="87"/>
      <c r="P726" s="87"/>
      <c r="Q726" s="87"/>
      <c r="R726" s="87"/>
      <c r="S726" s="87"/>
      <c r="T726" s="87"/>
      <c r="U726" s="87"/>
      <c r="V726" s="87"/>
      <c r="W726" s="87"/>
      <c r="X726" s="87"/>
      <c r="Y726" s="87"/>
      <c r="Z726" s="87"/>
    </row>
    <row r="727" spans="1:26" ht="20.100000000000001" hidden="1" customHeight="1" x14ac:dyDescent="0.25">
      <c r="A727" s="28" t="s">
        <v>14</v>
      </c>
      <c r="B727" s="26" t="s">
        <v>201</v>
      </c>
      <c r="C727" s="26" t="s">
        <v>7</v>
      </c>
      <c r="D727" s="26" t="s">
        <v>80</v>
      </c>
      <c r="E727" s="26" t="s">
        <v>651</v>
      </c>
      <c r="F727" s="26" t="s">
        <v>35</v>
      </c>
      <c r="G727" s="9"/>
      <c r="H727" s="9"/>
      <c r="I727" s="86"/>
      <c r="J727" s="86"/>
      <c r="K727" s="86"/>
      <c r="L727" s="86"/>
      <c r="M727" s="86"/>
      <c r="N727" s="86"/>
      <c r="O727" s="87"/>
      <c r="P727" s="87"/>
      <c r="Q727" s="87"/>
      <c r="R727" s="87"/>
      <c r="S727" s="87"/>
      <c r="T727" s="87"/>
      <c r="U727" s="87"/>
      <c r="V727" s="87"/>
      <c r="W727" s="87"/>
      <c r="X727" s="87"/>
      <c r="Y727" s="87"/>
      <c r="Z727" s="87"/>
    </row>
    <row r="728" spans="1:26" ht="33" hidden="1" x14ac:dyDescent="0.25">
      <c r="A728" s="48" t="s">
        <v>324</v>
      </c>
      <c r="B728" s="42">
        <v>913</v>
      </c>
      <c r="C728" s="30" t="s">
        <v>7</v>
      </c>
      <c r="D728" s="26" t="s">
        <v>80</v>
      </c>
      <c r="E728" s="26" t="s">
        <v>394</v>
      </c>
      <c r="F728" s="26"/>
      <c r="G728" s="9">
        <f t="shared" ref="G728:H731" si="686">G729</f>
        <v>0</v>
      </c>
      <c r="H728" s="9">
        <f t="shared" si="686"/>
        <v>0</v>
      </c>
      <c r="I728" s="86"/>
      <c r="J728" s="86"/>
      <c r="K728" s="86"/>
      <c r="L728" s="86"/>
      <c r="M728" s="86"/>
      <c r="N728" s="86"/>
      <c r="O728" s="87"/>
      <c r="P728" s="87"/>
      <c r="Q728" s="87"/>
      <c r="R728" s="87"/>
      <c r="S728" s="87"/>
      <c r="T728" s="87"/>
      <c r="U728" s="87"/>
      <c r="V728" s="87"/>
      <c r="W728" s="87"/>
      <c r="X728" s="87"/>
      <c r="Y728" s="87"/>
      <c r="Z728" s="87"/>
    </row>
    <row r="729" spans="1:26" ht="20.100000000000001" hidden="1" customHeight="1" x14ac:dyDescent="0.25">
      <c r="A729" s="28" t="s">
        <v>15</v>
      </c>
      <c r="B729" s="26">
        <v>913</v>
      </c>
      <c r="C729" s="26" t="s">
        <v>7</v>
      </c>
      <c r="D729" s="26" t="s">
        <v>80</v>
      </c>
      <c r="E729" s="26" t="s">
        <v>395</v>
      </c>
      <c r="F729" s="26"/>
      <c r="G729" s="9">
        <f t="shared" si="686"/>
        <v>0</v>
      </c>
      <c r="H729" s="9">
        <f t="shared" si="686"/>
        <v>0</v>
      </c>
      <c r="I729" s="86"/>
      <c r="J729" s="86"/>
      <c r="K729" s="86"/>
      <c r="L729" s="86"/>
      <c r="M729" s="86"/>
      <c r="N729" s="86"/>
      <c r="O729" s="87"/>
      <c r="P729" s="87"/>
      <c r="Q729" s="87"/>
      <c r="R729" s="87"/>
      <c r="S729" s="87"/>
      <c r="T729" s="87"/>
      <c r="U729" s="87"/>
      <c r="V729" s="87"/>
      <c r="W729" s="87"/>
      <c r="X729" s="87"/>
      <c r="Y729" s="87"/>
      <c r="Z729" s="87"/>
    </row>
    <row r="730" spans="1:26" ht="20.100000000000001" hidden="1" customHeight="1" x14ac:dyDescent="0.25">
      <c r="A730" s="28" t="s">
        <v>530</v>
      </c>
      <c r="B730" s="26">
        <v>913</v>
      </c>
      <c r="C730" s="26" t="s">
        <v>7</v>
      </c>
      <c r="D730" s="26" t="s">
        <v>80</v>
      </c>
      <c r="E730" s="26" t="s">
        <v>531</v>
      </c>
      <c r="F730" s="26"/>
      <c r="G730" s="9">
        <f t="shared" si="686"/>
        <v>0</v>
      </c>
      <c r="H730" s="9">
        <f t="shared" si="686"/>
        <v>0</v>
      </c>
      <c r="I730" s="86"/>
      <c r="J730" s="86"/>
      <c r="K730" s="86"/>
      <c r="L730" s="86"/>
      <c r="M730" s="86"/>
      <c r="N730" s="86"/>
      <c r="O730" s="87"/>
      <c r="P730" s="87"/>
      <c r="Q730" s="87"/>
      <c r="R730" s="87"/>
      <c r="S730" s="87"/>
      <c r="T730" s="87"/>
      <c r="U730" s="87"/>
      <c r="V730" s="87"/>
      <c r="W730" s="87"/>
      <c r="X730" s="87"/>
      <c r="Y730" s="87"/>
      <c r="Z730" s="87"/>
    </row>
    <row r="731" spans="1:26" ht="33" hidden="1" x14ac:dyDescent="0.25">
      <c r="A731" s="54" t="s">
        <v>12</v>
      </c>
      <c r="B731" s="42">
        <v>913</v>
      </c>
      <c r="C731" s="30" t="s">
        <v>7</v>
      </c>
      <c r="D731" s="26" t="s">
        <v>80</v>
      </c>
      <c r="E731" s="49" t="s">
        <v>531</v>
      </c>
      <c r="F731" s="26" t="s">
        <v>13</v>
      </c>
      <c r="G731" s="9">
        <f t="shared" si="686"/>
        <v>0</v>
      </c>
      <c r="H731" s="9">
        <f t="shared" si="686"/>
        <v>0</v>
      </c>
      <c r="I731" s="86"/>
      <c r="J731" s="86"/>
      <c r="K731" s="86"/>
      <c r="L731" s="86"/>
      <c r="M731" s="86"/>
      <c r="N731" s="86"/>
      <c r="O731" s="87"/>
      <c r="P731" s="87"/>
      <c r="Q731" s="87"/>
      <c r="R731" s="87"/>
      <c r="S731" s="87"/>
      <c r="T731" s="87"/>
      <c r="U731" s="87"/>
      <c r="V731" s="87"/>
      <c r="W731" s="87"/>
      <c r="X731" s="87"/>
      <c r="Y731" s="87"/>
      <c r="Z731" s="87"/>
    </row>
    <row r="732" spans="1:26" ht="20.100000000000001" hidden="1" customHeight="1" x14ac:dyDescent="0.25">
      <c r="A732" s="28" t="s">
        <v>14</v>
      </c>
      <c r="B732" s="26">
        <v>913</v>
      </c>
      <c r="C732" s="26" t="s">
        <v>7</v>
      </c>
      <c r="D732" s="26" t="s">
        <v>80</v>
      </c>
      <c r="E732" s="26" t="s">
        <v>531</v>
      </c>
      <c r="F732" s="26" t="s">
        <v>35</v>
      </c>
      <c r="G732" s="9"/>
      <c r="H732" s="9"/>
      <c r="I732" s="86"/>
      <c r="J732" s="86"/>
      <c r="K732" s="86"/>
      <c r="L732" s="86"/>
      <c r="M732" s="86"/>
      <c r="N732" s="86"/>
      <c r="O732" s="87"/>
      <c r="P732" s="87"/>
      <c r="Q732" s="87"/>
      <c r="R732" s="87"/>
      <c r="S732" s="87"/>
      <c r="T732" s="87"/>
      <c r="U732" s="87"/>
      <c r="V732" s="87"/>
      <c r="W732" s="87"/>
      <c r="X732" s="87"/>
      <c r="Y732" s="87"/>
      <c r="Z732" s="87"/>
    </row>
    <row r="733" spans="1:26" ht="20.100000000000001" hidden="1" customHeight="1" x14ac:dyDescent="0.25">
      <c r="A733" s="28" t="s">
        <v>62</v>
      </c>
      <c r="B733" s="26">
        <v>913</v>
      </c>
      <c r="C733" s="26" t="s">
        <v>7</v>
      </c>
      <c r="D733" s="26" t="s">
        <v>80</v>
      </c>
      <c r="E733" s="26" t="s">
        <v>63</v>
      </c>
      <c r="F733" s="26"/>
      <c r="G733" s="9">
        <f t="shared" ref="G733" si="687">G734</f>
        <v>0</v>
      </c>
      <c r="H733" s="9">
        <f t="shared" ref="G733:H736" si="688">H734</f>
        <v>0</v>
      </c>
      <c r="I733" s="86"/>
      <c r="J733" s="86"/>
      <c r="K733" s="86"/>
      <c r="L733" s="86"/>
      <c r="M733" s="86"/>
      <c r="N733" s="86"/>
      <c r="O733" s="87"/>
      <c r="P733" s="87"/>
      <c r="Q733" s="87"/>
      <c r="R733" s="87"/>
      <c r="S733" s="87"/>
      <c r="T733" s="87"/>
      <c r="U733" s="87"/>
      <c r="V733" s="87"/>
      <c r="W733" s="87"/>
      <c r="X733" s="87"/>
      <c r="Y733" s="87"/>
      <c r="Z733" s="87"/>
    </row>
    <row r="734" spans="1:26" ht="20.100000000000001" hidden="1" customHeight="1" x14ac:dyDescent="0.25">
      <c r="A734" s="28" t="s">
        <v>15</v>
      </c>
      <c r="B734" s="26">
        <v>913</v>
      </c>
      <c r="C734" s="26" t="s">
        <v>7</v>
      </c>
      <c r="D734" s="26" t="s">
        <v>80</v>
      </c>
      <c r="E734" s="26" t="s">
        <v>64</v>
      </c>
      <c r="F734" s="26"/>
      <c r="G734" s="9">
        <f t="shared" si="688"/>
        <v>0</v>
      </c>
      <c r="H734" s="9">
        <f t="shared" si="688"/>
        <v>0</v>
      </c>
      <c r="I734" s="86"/>
      <c r="J734" s="86"/>
      <c r="K734" s="86"/>
      <c r="L734" s="86"/>
      <c r="M734" s="86"/>
      <c r="N734" s="86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  <c r="Z734" s="87"/>
    </row>
    <row r="735" spans="1:26" ht="20.100000000000001" hidden="1" customHeight="1" x14ac:dyDescent="0.25">
      <c r="A735" s="28" t="s">
        <v>16</v>
      </c>
      <c r="B735" s="26">
        <v>913</v>
      </c>
      <c r="C735" s="26" t="s">
        <v>7</v>
      </c>
      <c r="D735" s="26" t="s">
        <v>80</v>
      </c>
      <c r="E735" s="26" t="s">
        <v>678</v>
      </c>
      <c r="F735" s="26"/>
      <c r="G735" s="9">
        <f t="shared" si="688"/>
        <v>0</v>
      </c>
      <c r="H735" s="9">
        <f t="shared" si="688"/>
        <v>0</v>
      </c>
      <c r="I735" s="86"/>
      <c r="J735" s="86"/>
      <c r="K735" s="86"/>
      <c r="L735" s="86"/>
      <c r="M735" s="86"/>
      <c r="N735" s="86"/>
      <c r="O735" s="87"/>
      <c r="P735" s="87"/>
      <c r="Q735" s="87"/>
      <c r="R735" s="87"/>
      <c r="S735" s="87"/>
      <c r="T735" s="87"/>
      <c r="U735" s="87"/>
      <c r="V735" s="87"/>
      <c r="W735" s="87"/>
      <c r="X735" s="87"/>
      <c r="Y735" s="87"/>
      <c r="Z735" s="87"/>
    </row>
    <row r="736" spans="1:26" ht="33" hidden="1" x14ac:dyDescent="0.25">
      <c r="A736" s="38" t="s">
        <v>12</v>
      </c>
      <c r="B736" s="42">
        <v>913</v>
      </c>
      <c r="C736" s="60" t="s">
        <v>7</v>
      </c>
      <c r="D736" s="60" t="s">
        <v>80</v>
      </c>
      <c r="E736" s="60" t="s">
        <v>678</v>
      </c>
      <c r="F736" s="26" t="s">
        <v>13</v>
      </c>
      <c r="G736" s="9">
        <f t="shared" si="688"/>
        <v>0</v>
      </c>
      <c r="H736" s="9">
        <f t="shared" si="688"/>
        <v>0</v>
      </c>
      <c r="I736" s="86"/>
      <c r="J736" s="86"/>
      <c r="K736" s="86"/>
      <c r="L736" s="86"/>
      <c r="M736" s="86"/>
      <c r="N736" s="86"/>
      <c r="O736" s="87"/>
      <c r="P736" s="87"/>
      <c r="Q736" s="87"/>
      <c r="R736" s="87"/>
      <c r="S736" s="87"/>
      <c r="T736" s="87"/>
      <c r="U736" s="87"/>
      <c r="V736" s="87"/>
      <c r="W736" s="87"/>
      <c r="X736" s="87"/>
      <c r="Y736" s="87"/>
      <c r="Z736" s="87"/>
    </row>
    <row r="737" spans="1:26" ht="20.100000000000001" hidden="1" customHeight="1" x14ac:dyDescent="0.25">
      <c r="A737" s="28" t="s">
        <v>14</v>
      </c>
      <c r="B737" s="26">
        <v>913</v>
      </c>
      <c r="C737" s="26" t="s">
        <v>7</v>
      </c>
      <c r="D737" s="26" t="s">
        <v>80</v>
      </c>
      <c r="E737" s="26" t="s">
        <v>678</v>
      </c>
      <c r="F737" s="26" t="s">
        <v>35</v>
      </c>
      <c r="G737" s="9"/>
      <c r="H737" s="9"/>
      <c r="I737" s="86"/>
      <c r="J737" s="86"/>
      <c r="K737" s="86"/>
      <c r="L737" s="86"/>
      <c r="M737" s="86"/>
      <c r="N737" s="86"/>
      <c r="O737" s="87"/>
      <c r="P737" s="87"/>
      <c r="Q737" s="87"/>
      <c r="R737" s="87"/>
      <c r="S737" s="87"/>
      <c r="T737" s="87"/>
      <c r="U737" s="87"/>
      <c r="V737" s="87"/>
      <c r="W737" s="87"/>
      <c r="X737" s="87"/>
      <c r="Y737" s="87"/>
      <c r="Z737" s="87"/>
    </row>
    <row r="738" spans="1:26" hidden="1" x14ac:dyDescent="0.25">
      <c r="A738" s="54"/>
      <c r="B738" s="42"/>
      <c r="C738" s="30"/>
      <c r="D738" s="26"/>
      <c r="E738" s="49"/>
      <c r="F738" s="26"/>
      <c r="G738" s="9"/>
      <c r="H738" s="9"/>
      <c r="I738" s="86"/>
      <c r="J738" s="86"/>
      <c r="K738" s="86"/>
      <c r="L738" s="86"/>
      <c r="M738" s="86"/>
      <c r="N738" s="86"/>
      <c r="O738" s="87"/>
      <c r="P738" s="87"/>
      <c r="Q738" s="87"/>
      <c r="R738" s="87"/>
      <c r="S738" s="87"/>
      <c r="T738" s="87"/>
      <c r="U738" s="87"/>
      <c r="V738" s="87"/>
      <c r="W738" s="87"/>
      <c r="X738" s="87"/>
      <c r="Y738" s="87"/>
      <c r="Z738" s="87"/>
    </row>
    <row r="739" spans="1:26" ht="18.75" hidden="1" x14ac:dyDescent="0.3">
      <c r="A739" s="23" t="s">
        <v>444</v>
      </c>
      <c r="B739" s="24">
        <v>913</v>
      </c>
      <c r="C739" s="24" t="s">
        <v>7</v>
      </c>
      <c r="D739" s="24" t="s">
        <v>7</v>
      </c>
      <c r="E739" s="24"/>
      <c r="F739" s="24"/>
      <c r="G739" s="15">
        <f t="shared" ref="G739:Z739" si="689">G740</f>
        <v>33498</v>
      </c>
      <c r="H739" s="15">
        <f t="shared" si="689"/>
        <v>0</v>
      </c>
      <c r="I739" s="15">
        <f t="shared" si="689"/>
        <v>0</v>
      </c>
      <c r="J739" s="15">
        <f t="shared" si="689"/>
        <v>0</v>
      </c>
      <c r="K739" s="15">
        <f t="shared" si="689"/>
        <v>0</v>
      </c>
      <c r="L739" s="15">
        <f t="shared" si="689"/>
        <v>0</v>
      </c>
      <c r="M739" s="15">
        <f t="shared" si="689"/>
        <v>33498</v>
      </c>
      <c r="N739" s="15">
        <f t="shared" si="689"/>
        <v>0</v>
      </c>
      <c r="O739" s="15">
        <f t="shared" si="689"/>
        <v>0</v>
      </c>
      <c r="P739" s="15">
        <f t="shared" si="689"/>
        <v>0</v>
      </c>
      <c r="Q739" s="15">
        <f t="shared" si="689"/>
        <v>0</v>
      </c>
      <c r="R739" s="15">
        <f t="shared" si="689"/>
        <v>0</v>
      </c>
      <c r="S739" s="15">
        <f t="shared" si="689"/>
        <v>33498</v>
      </c>
      <c r="T739" s="15">
        <f t="shared" si="689"/>
        <v>0</v>
      </c>
      <c r="U739" s="15">
        <f t="shared" si="689"/>
        <v>0</v>
      </c>
      <c r="V739" s="15">
        <f t="shared" si="689"/>
        <v>0</v>
      </c>
      <c r="W739" s="15">
        <f t="shared" si="689"/>
        <v>0</v>
      </c>
      <c r="X739" s="15">
        <f t="shared" si="689"/>
        <v>0</v>
      </c>
      <c r="Y739" s="15">
        <f t="shared" si="689"/>
        <v>33498</v>
      </c>
      <c r="Z739" s="15">
        <f t="shared" si="689"/>
        <v>0</v>
      </c>
    </row>
    <row r="740" spans="1:26" ht="49.5" hidden="1" x14ac:dyDescent="0.25">
      <c r="A740" s="25" t="s">
        <v>188</v>
      </c>
      <c r="B740" s="26">
        <v>913</v>
      </c>
      <c r="C740" s="26" t="s">
        <v>7</v>
      </c>
      <c r="D740" s="26" t="s">
        <v>7</v>
      </c>
      <c r="E740" s="26" t="s">
        <v>189</v>
      </c>
      <c r="F740" s="26"/>
      <c r="G740" s="9">
        <f t="shared" ref="G740" si="690">G741+G745+G749</f>
        <v>33498</v>
      </c>
      <c r="H740" s="9">
        <f t="shared" ref="H740:N740" si="691">H741+H745+H749</f>
        <v>0</v>
      </c>
      <c r="I740" s="9">
        <f t="shared" si="691"/>
        <v>0</v>
      </c>
      <c r="J740" s="9">
        <f t="shared" si="691"/>
        <v>0</v>
      </c>
      <c r="K740" s="9">
        <f t="shared" si="691"/>
        <v>0</v>
      </c>
      <c r="L740" s="9">
        <f t="shared" si="691"/>
        <v>0</v>
      </c>
      <c r="M740" s="9">
        <f t="shared" si="691"/>
        <v>33498</v>
      </c>
      <c r="N740" s="9">
        <f t="shared" si="691"/>
        <v>0</v>
      </c>
      <c r="O740" s="9">
        <f t="shared" ref="O740:T740" si="692">O741+O745+O749</f>
        <v>0</v>
      </c>
      <c r="P740" s="9">
        <f t="shared" si="692"/>
        <v>0</v>
      </c>
      <c r="Q740" s="9">
        <f t="shared" si="692"/>
        <v>0</v>
      </c>
      <c r="R740" s="9">
        <f t="shared" si="692"/>
        <v>0</v>
      </c>
      <c r="S740" s="9">
        <f t="shared" si="692"/>
        <v>33498</v>
      </c>
      <c r="T740" s="9">
        <f t="shared" si="692"/>
        <v>0</v>
      </c>
      <c r="U740" s="9">
        <f t="shared" ref="U740:Z740" si="693">U741+U745+U749</f>
        <v>0</v>
      </c>
      <c r="V740" s="9">
        <f t="shared" si="693"/>
        <v>0</v>
      </c>
      <c r="W740" s="9">
        <f t="shared" si="693"/>
        <v>0</v>
      </c>
      <c r="X740" s="9">
        <f t="shared" si="693"/>
        <v>0</v>
      </c>
      <c r="Y740" s="9">
        <f t="shared" si="693"/>
        <v>33498</v>
      </c>
      <c r="Z740" s="9">
        <f t="shared" si="693"/>
        <v>0</v>
      </c>
    </row>
    <row r="741" spans="1:26" ht="33" hidden="1" x14ac:dyDescent="0.25">
      <c r="A741" s="25" t="s">
        <v>10</v>
      </c>
      <c r="B741" s="26">
        <v>913</v>
      </c>
      <c r="C741" s="26" t="s">
        <v>7</v>
      </c>
      <c r="D741" s="26" t="s">
        <v>7</v>
      </c>
      <c r="E741" s="26" t="s">
        <v>191</v>
      </c>
      <c r="F741" s="26"/>
      <c r="G741" s="11">
        <f t="shared" ref="G741:V743" si="694">G742</f>
        <v>27193</v>
      </c>
      <c r="H741" s="11">
        <f t="shared" si="694"/>
        <v>0</v>
      </c>
      <c r="I741" s="11">
        <f t="shared" si="694"/>
        <v>0</v>
      </c>
      <c r="J741" s="11">
        <f t="shared" si="694"/>
        <v>0</v>
      </c>
      <c r="K741" s="11">
        <f t="shared" si="694"/>
        <v>0</v>
      </c>
      <c r="L741" s="11">
        <f t="shared" si="694"/>
        <v>0</v>
      </c>
      <c r="M741" s="11">
        <f t="shared" si="694"/>
        <v>27193</v>
      </c>
      <c r="N741" s="11">
        <f t="shared" si="694"/>
        <v>0</v>
      </c>
      <c r="O741" s="11">
        <f t="shared" si="694"/>
        <v>0</v>
      </c>
      <c r="P741" s="11">
        <f t="shared" si="694"/>
        <v>0</v>
      </c>
      <c r="Q741" s="11">
        <f t="shared" si="694"/>
        <v>0</v>
      </c>
      <c r="R741" s="11">
        <f t="shared" si="694"/>
        <v>0</v>
      </c>
      <c r="S741" s="11">
        <f t="shared" si="694"/>
        <v>27193</v>
      </c>
      <c r="T741" s="11">
        <f t="shared" si="694"/>
        <v>0</v>
      </c>
      <c r="U741" s="11">
        <f t="shared" si="694"/>
        <v>0</v>
      </c>
      <c r="V741" s="11">
        <f t="shared" si="694"/>
        <v>0</v>
      </c>
      <c r="W741" s="11">
        <f t="shared" ref="U741:Z743" si="695">W742</f>
        <v>0</v>
      </c>
      <c r="X741" s="11">
        <f t="shared" si="695"/>
        <v>0</v>
      </c>
      <c r="Y741" s="11">
        <f t="shared" si="695"/>
        <v>27193</v>
      </c>
      <c r="Z741" s="11">
        <f t="shared" si="695"/>
        <v>0</v>
      </c>
    </row>
    <row r="742" spans="1:26" ht="33" hidden="1" x14ac:dyDescent="0.25">
      <c r="A742" s="25" t="s">
        <v>192</v>
      </c>
      <c r="B742" s="26">
        <v>913</v>
      </c>
      <c r="C742" s="26" t="s">
        <v>7</v>
      </c>
      <c r="D742" s="26" t="s">
        <v>7</v>
      </c>
      <c r="E742" s="26" t="s">
        <v>193</v>
      </c>
      <c r="F742" s="26"/>
      <c r="G742" s="11">
        <f t="shared" si="694"/>
        <v>27193</v>
      </c>
      <c r="H742" s="11">
        <f t="shared" si="694"/>
        <v>0</v>
      </c>
      <c r="I742" s="11">
        <f t="shared" si="694"/>
        <v>0</v>
      </c>
      <c r="J742" s="11">
        <f t="shared" si="694"/>
        <v>0</v>
      </c>
      <c r="K742" s="11">
        <f t="shared" si="694"/>
        <v>0</v>
      </c>
      <c r="L742" s="11">
        <f t="shared" si="694"/>
        <v>0</v>
      </c>
      <c r="M742" s="11">
        <f t="shared" si="694"/>
        <v>27193</v>
      </c>
      <c r="N742" s="11">
        <f t="shared" si="694"/>
        <v>0</v>
      </c>
      <c r="O742" s="11">
        <f t="shared" si="694"/>
        <v>0</v>
      </c>
      <c r="P742" s="11">
        <f t="shared" si="694"/>
        <v>0</v>
      </c>
      <c r="Q742" s="11">
        <f t="shared" si="694"/>
        <v>0</v>
      </c>
      <c r="R742" s="11">
        <f t="shared" si="694"/>
        <v>0</v>
      </c>
      <c r="S742" s="11">
        <f t="shared" si="694"/>
        <v>27193</v>
      </c>
      <c r="T742" s="11">
        <f t="shared" si="694"/>
        <v>0</v>
      </c>
      <c r="U742" s="11">
        <f t="shared" si="695"/>
        <v>0</v>
      </c>
      <c r="V742" s="11">
        <f t="shared" si="695"/>
        <v>0</v>
      </c>
      <c r="W742" s="11">
        <f t="shared" si="695"/>
        <v>0</v>
      </c>
      <c r="X742" s="11">
        <f t="shared" si="695"/>
        <v>0</v>
      </c>
      <c r="Y742" s="11">
        <f t="shared" si="695"/>
        <v>27193</v>
      </c>
      <c r="Z742" s="11">
        <f t="shared" si="695"/>
        <v>0</v>
      </c>
    </row>
    <row r="743" spans="1:26" ht="33" hidden="1" x14ac:dyDescent="0.25">
      <c r="A743" s="25" t="s">
        <v>12</v>
      </c>
      <c r="B743" s="26">
        <v>913</v>
      </c>
      <c r="C743" s="26" t="s">
        <v>7</v>
      </c>
      <c r="D743" s="26" t="s">
        <v>7</v>
      </c>
      <c r="E743" s="26" t="s">
        <v>193</v>
      </c>
      <c r="F743" s="26" t="s">
        <v>13</v>
      </c>
      <c r="G743" s="9">
        <f t="shared" si="694"/>
        <v>27193</v>
      </c>
      <c r="H743" s="9">
        <f t="shared" si="694"/>
        <v>0</v>
      </c>
      <c r="I743" s="9">
        <f t="shared" si="694"/>
        <v>0</v>
      </c>
      <c r="J743" s="9">
        <f t="shared" si="694"/>
        <v>0</v>
      </c>
      <c r="K743" s="9">
        <f t="shared" si="694"/>
        <v>0</v>
      </c>
      <c r="L743" s="9">
        <f t="shared" si="694"/>
        <v>0</v>
      </c>
      <c r="M743" s="9">
        <f t="shared" si="694"/>
        <v>27193</v>
      </c>
      <c r="N743" s="9">
        <f t="shared" si="694"/>
        <v>0</v>
      </c>
      <c r="O743" s="9">
        <f t="shared" si="694"/>
        <v>0</v>
      </c>
      <c r="P743" s="9">
        <f t="shared" si="694"/>
        <v>0</v>
      </c>
      <c r="Q743" s="9">
        <f t="shared" si="694"/>
        <v>0</v>
      </c>
      <c r="R743" s="9">
        <f t="shared" si="694"/>
        <v>0</v>
      </c>
      <c r="S743" s="9">
        <f t="shared" si="694"/>
        <v>27193</v>
      </c>
      <c r="T743" s="9">
        <f t="shared" si="694"/>
        <v>0</v>
      </c>
      <c r="U743" s="9">
        <f t="shared" si="695"/>
        <v>0</v>
      </c>
      <c r="V743" s="9">
        <f t="shared" si="695"/>
        <v>0</v>
      </c>
      <c r="W743" s="9">
        <f t="shared" si="695"/>
        <v>0</v>
      </c>
      <c r="X743" s="9">
        <f t="shared" si="695"/>
        <v>0</v>
      </c>
      <c r="Y743" s="9">
        <f t="shared" si="695"/>
        <v>27193</v>
      </c>
      <c r="Z743" s="9">
        <f t="shared" si="695"/>
        <v>0</v>
      </c>
    </row>
    <row r="744" spans="1:26" ht="20.100000000000001" hidden="1" customHeight="1" x14ac:dyDescent="0.25">
      <c r="A744" s="28" t="s">
        <v>14</v>
      </c>
      <c r="B744" s="26">
        <v>913</v>
      </c>
      <c r="C744" s="26" t="s">
        <v>7</v>
      </c>
      <c r="D744" s="26" t="s">
        <v>7</v>
      </c>
      <c r="E744" s="26" t="s">
        <v>193</v>
      </c>
      <c r="F744" s="26">
        <v>610</v>
      </c>
      <c r="G744" s="9">
        <f>24909+2284</f>
        <v>27193</v>
      </c>
      <c r="H744" s="9"/>
      <c r="I744" s="86"/>
      <c r="J744" s="86"/>
      <c r="K744" s="86"/>
      <c r="L744" s="86"/>
      <c r="M744" s="9">
        <f>G744+I744+J744+K744+L744</f>
        <v>27193</v>
      </c>
      <c r="N744" s="9">
        <f>H744+L744</f>
        <v>0</v>
      </c>
      <c r="O744" s="87"/>
      <c r="P744" s="87"/>
      <c r="Q744" s="87"/>
      <c r="R744" s="87"/>
      <c r="S744" s="9">
        <f>M744+O744+P744+Q744+R744</f>
        <v>27193</v>
      </c>
      <c r="T744" s="9">
        <f>N744+R744</f>
        <v>0</v>
      </c>
      <c r="U744" s="87"/>
      <c r="V744" s="87"/>
      <c r="W744" s="87"/>
      <c r="X744" s="87"/>
      <c r="Y744" s="9">
        <f>S744+U744+V744+W744+X744</f>
        <v>27193</v>
      </c>
      <c r="Z744" s="9">
        <f>T744+X744</f>
        <v>0</v>
      </c>
    </row>
    <row r="745" spans="1:26" ht="20.100000000000001" hidden="1" customHeight="1" x14ac:dyDescent="0.25">
      <c r="A745" s="28" t="s">
        <v>15</v>
      </c>
      <c r="B745" s="26">
        <v>913</v>
      </c>
      <c r="C745" s="26" t="s">
        <v>7</v>
      </c>
      <c r="D745" s="26" t="s">
        <v>7</v>
      </c>
      <c r="E745" s="26" t="s">
        <v>194</v>
      </c>
      <c r="F745" s="26"/>
      <c r="G745" s="9">
        <f t="shared" ref="G745:V747" si="696">G746</f>
        <v>6305</v>
      </c>
      <c r="H745" s="9">
        <f t="shared" si="696"/>
        <v>0</v>
      </c>
      <c r="I745" s="9">
        <f t="shared" si="696"/>
        <v>0</v>
      </c>
      <c r="J745" s="9">
        <f t="shared" si="696"/>
        <v>0</v>
      </c>
      <c r="K745" s="9">
        <f t="shared" si="696"/>
        <v>0</v>
      </c>
      <c r="L745" s="9">
        <f t="shared" si="696"/>
        <v>0</v>
      </c>
      <c r="M745" s="9">
        <f t="shared" si="696"/>
        <v>6305</v>
      </c>
      <c r="N745" s="9">
        <f t="shared" si="696"/>
        <v>0</v>
      </c>
      <c r="O745" s="9">
        <f t="shared" si="696"/>
        <v>0</v>
      </c>
      <c r="P745" s="9">
        <f t="shared" si="696"/>
        <v>0</v>
      </c>
      <c r="Q745" s="9">
        <f t="shared" si="696"/>
        <v>0</v>
      </c>
      <c r="R745" s="9">
        <f t="shared" si="696"/>
        <v>0</v>
      </c>
      <c r="S745" s="9">
        <f t="shared" si="696"/>
        <v>6305</v>
      </c>
      <c r="T745" s="9">
        <f t="shared" si="696"/>
        <v>0</v>
      </c>
      <c r="U745" s="9">
        <f t="shared" si="696"/>
        <v>0</v>
      </c>
      <c r="V745" s="9">
        <f t="shared" si="696"/>
        <v>0</v>
      </c>
      <c r="W745" s="9">
        <f t="shared" ref="U745:Z747" si="697">W746</f>
        <v>0</v>
      </c>
      <c r="X745" s="9">
        <f t="shared" si="697"/>
        <v>0</v>
      </c>
      <c r="Y745" s="9">
        <f t="shared" si="697"/>
        <v>6305</v>
      </c>
      <c r="Z745" s="9">
        <f t="shared" si="697"/>
        <v>0</v>
      </c>
    </row>
    <row r="746" spans="1:26" ht="20.100000000000001" hidden="1" customHeight="1" x14ac:dyDescent="0.25">
      <c r="A746" s="28" t="s">
        <v>190</v>
      </c>
      <c r="B746" s="26">
        <v>913</v>
      </c>
      <c r="C746" s="26" t="s">
        <v>7</v>
      </c>
      <c r="D746" s="26" t="s">
        <v>7</v>
      </c>
      <c r="E746" s="26" t="s">
        <v>195</v>
      </c>
      <c r="F746" s="26"/>
      <c r="G746" s="9">
        <f t="shared" si="696"/>
        <v>6305</v>
      </c>
      <c r="H746" s="9">
        <f t="shared" si="696"/>
        <v>0</v>
      </c>
      <c r="I746" s="9">
        <f t="shared" si="696"/>
        <v>0</v>
      </c>
      <c r="J746" s="9">
        <f t="shared" si="696"/>
        <v>0</v>
      </c>
      <c r="K746" s="9">
        <f t="shared" si="696"/>
        <v>0</v>
      </c>
      <c r="L746" s="9">
        <f t="shared" si="696"/>
        <v>0</v>
      </c>
      <c r="M746" s="9">
        <f t="shared" si="696"/>
        <v>6305</v>
      </c>
      <c r="N746" s="9">
        <f t="shared" si="696"/>
        <v>0</v>
      </c>
      <c r="O746" s="9">
        <f t="shared" si="696"/>
        <v>0</v>
      </c>
      <c r="P746" s="9">
        <f t="shared" si="696"/>
        <v>0</v>
      </c>
      <c r="Q746" s="9">
        <f t="shared" si="696"/>
        <v>0</v>
      </c>
      <c r="R746" s="9">
        <f t="shared" si="696"/>
        <v>0</v>
      </c>
      <c r="S746" s="9">
        <f t="shared" si="696"/>
        <v>6305</v>
      </c>
      <c r="T746" s="9">
        <f t="shared" si="696"/>
        <v>0</v>
      </c>
      <c r="U746" s="9">
        <f t="shared" si="697"/>
        <v>0</v>
      </c>
      <c r="V746" s="9">
        <f t="shared" si="697"/>
        <v>0</v>
      </c>
      <c r="W746" s="9">
        <f t="shared" si="697"/>
        <v>0</v>
      </c>
      <c r="X746" s="9">
        <f t="shared" si="697"/>
        <v>0</v>
      </c>
      <c r="Y746" s="9">
        <f t="shared" si="697"/>
        <v>6305</v>
      </c>
      <c r="Z746" s="9">
        <f t="shared" si="697"/>
        <v>0</v>
      </c>
    </row>
    <row r="747" spans="1:26" ht="33" hidden="1" x14ac:dyDescent="0.25">
      <c r="A747" s="25" t="s">
        <v>12</v>
      </c>
      <c r="B747" s="26">
        <v>913</v>
      </c>
      <c r="C747" s="26" t="s">
        <v>7</v>
      </c>
      <c r="D747" s="26" t="s">
        <v>7</v>
      </c>
      <c r="E747" s="26" t="s">
        <v>195</v>
      </c>
      <c r="F747" s="26" t="s">
        <v>13</v>
      </c>
      <c r="G747" s="11">
        <f t="shared" si="696"/>
        <v>6305</v>
      </c>
      <c r="H747" s="11">
        <f t="shared" si="696"/>
        <v>0</v>
      </c>
      <c r="I747" s="11">
        <f t="shared" si="696"/>
        <v>0</v>
      </c>
      <c r="J747" s="11">
        <f t="shared" si="696"/>
        <v>0</v>
      </c>
      <c r="K747" s="11">
        <f t="shared" si="696"/>
        <v>0</v>
      </c>
      <c r="L747" s="11">
        <f t="shared" si="696"/>
        <v>0</v>
      </c>
      <c r="M747" s="11">
        <f t="shared" si="696"/>
        <v>6305</v>
      </c>
      <c r="N747" s="11">
        <f t="shared" si="696"/>
        <v>0</v>
      </c>
      <c r="O747" s="11">
        <f t="shared" si="696"/>
        <v>0</v>
      </c>
      <c r="P747" s="11">
        <f t="shared" si="696"/>
        <v>0</v>
      </c>
      <c r="Q747" s="11">
        <f t="shared" si="696"/>
        <v>0</v>
      </c>
      <c r="R747" s="11">
        <f t="shared" si="696"/>
        <v>0</v>
      </c>
      <c r="S747" s="11">
        <f t="shared" si="696"/>
        <v>6305</v>
      </c>
      <c r="T747" s="11">
        <f t="shared" si="696"/>
        <v>0</v>
      </c>
      <c r="U747" s="11">
        <f t="shared" si="697"/>
        <v>0</v>
      </c>
      <c r="V747" s="11">
        <f t="shared" si="697"/>
        <v>0</v>
      </c>
      <c r="W747" s="11">
        <f t="shared" si="697"/>
        <v>0</v>
      </c>
      <c r="X747" s="11">
        <f t="shared" si="697"/>
        <v>0</v>
      </c>
      <c r="Y747" s="11">
        <f t="shared" si="697"/>
        <v>6305</v>
      </c>
      <c r="Z747" s="11">
        <f t="shared" si="697"/>
        <v>0</v>
      </c>
    </row>
    <row r="748" spans="1:26" ht="17.25" hidden="1" customHeight="1" x14ac:dyDescent="0.25">
      <c r="A748" s="25" t="s">
        <v>14</v>
      </c>
      <c r="B748" s="26">
        <v>913</v>
      </c>
      <c r="C748" s="26" t="s">
        <v>7</v>
      </c>
      <c r="D748" s="26" t="s">
        <v>7</v>
      </c>
      <c r="E748" s="26" t="s">
        <v>195</v>
      </c>
      <c r="F748" s="9">
        <v>610</v>
      </c>
      <c r="G748" s="9">
        <v>6305</v>
      </c>
      <c r="H748" s="9"/>
      <c r="I748" s="86"/>
      <c r="J748" s="86"/>
      <c r="K748" s="86"/>
      <c r="L748" s="86"/>
      <c r="M748" s="9">
        <f>G748+I748+J748+K748+L748</f>
        <v>6305</v>
      </c>
      <c r="N748" s="9">
        <f>H748+L748</f>
        <v>0</v>
      </c>
      <c r="O748" s="87"/>
      <c r="P748" s="87"/>
      <c r="Q748" s="87"/>
      <c r="R748" s="87"/>
      <c r="S748" s="9">
        <f>M748+O748+P748+Q748+R748</f>
        <v>6305</v>
      </c>
      <c r="T748" s="9">
        <f>N748+R748</f>
        <v>0</v>
      </c>
      <c r="U748" s="87"/>
      <c r="V748" s="87"/>
      <c r="W748" s="87"/>
      <c r="X748" s="87"/>
      <c r="Y748" s="9">
        <f>S748+U748+V748+W748+X748</f>
        <v>6305</v>
      </c>
      <c r="Z748" s="9">
        <f>T748+X748</f>
        <v>0</v>
      </c>
    </row>
    <row r="749" spans="1:26" ht="49.5" hidden="1" x14ac:dyDescent="0.25">
      <c r="A749" s="25" t="s">
        <v>693</v>
      </c>
      <c r="B749" s="26">
        <v>913</v>
      </c>
      <c r="C749" s="26" t="s">
        <v>7</v>
      </c>
      <c r="D749" s="26" t="s">
        <v>7</v>
      </c>
      <c r="E749" s="26" t="s">
        <v>692</v>
      </c>
      <c r="F749" s="9"/>
      <c r="G749" s="9">
        <f t="shared" ref="G749:H749" si="698">G750</f>
        <v>0</v>
      </c>
      <c r="H749" s="9">
        <f t="shared" si="698"/>
        <v>0</v>
      </c>
      <c r="I749" s="86"/>
      <c r="J749" s="86"/>
      <c r="K749" s="86"/>
      <c r="L749" s="86"/>
      <c r="M749" s="86"/>
      <c r="N749" s="86"/>
      <c r="O749" s="87"/>
      <c r="P749" s="87"/>
      <c r="Q749" s="87"/>
      <c r="R749" s="87"/>
      <c r="S749" s="87"/>
      <c r="T749" s="87"/>
      <c r="U749" s="87"/>
      <c r="V749" s="87"/>
      <c r="W749" s="87"/>
      <c r="X749" s="87"/>
      <c r="Y749" s="87"/>
      <c r="Z749" s="87"/>
    </row>
    <row r="750" spans="1:26" ht="33" hidden="1" x14ac:dyDescent="0.25">
      <c r="A750" s="25" t="s">
        <v>12</v>
      </c>
      <c r="B750" s="26">
        <v>913</v>
      </c>
      <c r="C750" s="26" t="s">
        <v>7</v>
      </c>
      <c r="D750" s="26" t="s">
        <v>7</v>
      </c>
      <c r="E750" s="26" t="s">
        <v>692</v>
      </c>
      <c r="F750" s="26" t="s">
        <v>13</v>
      </c>
      <c r="G750" s="9">
        <f t="shared" ref="G750:H750" si="699">G751</f>
        <v>0</v>
      </c>
      <c r="H750" s="9">
        <f t="shared" si="699"/>
        <v>0</v>
      </c>
      <c r="I750" s="86"/>
      <c r="J750" s="86"/>
      <c r="K750" s="86"/>
      <c r="L750" s="86"/>
      <c r="M750" s="86"/>
      <c r="N750" s="86"/>
      <c r="O750" s="87"/>
      <c r="P750" s="87"/>
      <c r="Q750" s="87"/>
      <c r="R750" s="87"/>
      <c r="S750" s="87"/>
      <c r="T750" s="87"/>
      <c r="U750" s="87"/>
      <c r="V750" s="87"/>
      <c r="W750" s="87"/>
      <c r="X750" s="87"/>
      <c r="Y750" s="87"/>
      <c r="Z750" s="87"/>
    </row>
    <row r="751" spans="1:26" ht="19.5" hidden="1" customHeight="1" x14ac:dyDescent="0.25">
      <c r="A751" s="25" t="s">
        <v>14</v>
      </c>
      <c r="B751" s="26">
        <v>913</v>
      </c>
      <c r="C751" s="26" t="s">
        <v>7</v>
      </c>
      <c r="D751" s="26" t="s">
        <v>7</v>
      </c>
      <c r="E751" s="26" t="s">
        <v>692</v>
      </c>
      <c r="F751" s="9">
        <v>610</v>
      </c>
      <c r="G751" s="9"/>
      <c r="H751" s="9"/>
      <c r="I751" s="86"/>
      <c r="J751" s="86"/>
      <c r="K751" s="86"/>
      <c r="L751" s="86"/>
      <c r="M751" s="86"/>
      <c r="N751" s="86"/>
      <c r="O751" s="87"/>
      <c r="P751" s="87"/>
      <c r="Q751" s="87"/>
      <c r="R751" s="87"/>
      <c r="S751" s="87"/>
      <c r="T751" s="87"/>
      <c r="U751" s="87"/>
      <c r="V751" s="87"/>
      <c r="W751" s="87"/>
      <c r="X751" s="87"/>
      <c r="Y751" s="87"/>
      <c r="Z751" s="87"/>
    </row>
    <row r="752" spans="1:26" hidden="1" x14ac:dyDescent="0.25">
      <c r="A752" s="25"/>
      <c r="B752" s="26"/>
      <c r="C752" s="26"/>
      <c r="D752" s="26"/>
      <c r="E752" s="26"/>
      <c r="F752" s="9"/>
      <c r="G752" s="9"/>
      <c r="H752" s="9"/>
      <c r="I752" s="86"/>
      <c r="J752" s="86"/>
      <c r="K752" s="86"/>
      <c r="L752" s="86"/>
      <c r="M752" s="86"/>
      <c r="N752" s="86"/>
      <c r="O752" s="87"/>
      <c r="P752" s="87"/>
      <c r="Q752" s="87"/>
      <c r="R752" s="87"/>
      <c r="S752" s="87"/>
      <c r="T752" s="87"/>
      <c r="U752" s="87"/>
      <c r="V752" s="87"/>
      <c r="W752" s="87"/>
      <c r="X752" s="87"/>
      <c r="Y752" s="87"/>
      <c r="Z752" s="87"/>
    </row>
    <row r="753" spans="1:26" ht="18.75" hidden="1" x14ac:dyDescent="0.3">
      <c r="A753" s="23" t="s">
        <v>215</v>
      </c>
      <c r="B753" s="24">
        <v>913</v>
      </c>
      <c r="C753" s="24" t="s">
        <v>7</v>
      </c>
      <c r="D753" s="24" t="s">
        <v>118</v>
      </c>
      <c r="E753" s="24"/>
      <c r="F753" s="24"/>
      <c r="G753" s="7">
        <f t="shared" ref="G753:T753" si="700">G754</f>
        <v>70564</v>
      </c>
      <c r="H753" s="7">
        <f t="shared" si="700"/>
        <v>0</v>
      </c>
      <c r="I753" s="7">
        <f t="shared" si="700"/>
        <v>0</v>
      </c>
      <c r="J753" s="7">
        <f t="shared" si="700"/>
        <v>0</v>
      </c>
      <c r="K753" s="7">
        <f t="shared" si="700"/>
        <v>0</v>
      </c>
      <c r="L753" s="7">
        <f t="shared" si="700"/>
        <v>0</v>
      </c>
      <c r="M753" s="7">
        <f t="shared" si="700"/>
        <v>70564</v>
      </c>
      <c r="N753" s="7">
        <f t="shared" si="700"/>
        <v>0</v>
      </c>
      <c r="O753" s="7">
        <f t="shared" si="700"/>
        <v>0</v>
      </c>
      <c r="P753" s="7">
        <f t="shared" si="700"/>
        <v>0</v>
      </c>
      <c r="Q753" s="7">
        <f t="shared" si="700"/>
        <v>0</v>
      </c>
      <c r="R753" s="7">
        <f t="shared" si="700"/>
        <v>0</v>
      </c>
      <c r="S753" s="7">
        <f t="shared" si="700"/>
        <v>70564</v>
      </c>
      <c r="T753" s="7">
        <f t="shared" si="700"/>
        <v>0</v>
      </c>
      <c r="U753" s="7">
        <f>U754</f>
        <v>0</v>
      </c>
      <c r="V753" s="7">
        <f t="shared" ref="V753:Z753" si="701">V754</f>
        <v>0</v>
      </c>
      <c r="W753" s="7">
        <f t="shared" si="701"/>
        <v>0</v>
      </c>
      <c r="X753" s="7">
        <f t="shared" si="701"/>
        <v>13435</v>
      </c>
      <c r="Y753" s="7">
        <f t="shared" si="701"/>
        <v>83999</v>
      </c>
      <c r="Z753" s="7">
        <f t="shared" si="701"/>
        <v>13435</v>
      </c>
    </row>
    <row r="754" spans="1:26" ht="33" hidden="1" x14ac:dyDescent="0.25">
      <c r="A754" s="28" t="s">
        <v>571</v>
      </c>
      <c r="B754" s="26">
        <v>913</v>
      </c>
      <c r="C754" s="26" t="s">
        <v>7</v>
      </c>
      <c r="D754" s="26" t="s">
        <v>118</v>
      </c>
      <c r="E754" s="26" t="s">
        <v>185</v>
      </c>
      <c r="F754" s="26"/>
      <c r="G754" s="11">
        <f t="shared" ref="G754" si="702">G755+G759+G763+G773+G776</f>
        <v>70564</v>
      </c>
      <c r="H754" s="11">
        <f t="shared" ref="H754:N754" si="703">H755+H759+H763+H773+H776</f>
        <v>0</v>
      </c>
      <c r="I754" s="11">
        <f t="shared" si="703"/>
        <v>0</v>
      </c>
      <c r="J754" s="11">
        <f t="shared" si="703"/>
        <v>0</v>
      </c>
      <c r="K754" s="11">
        <f t="shared" si="703"/>
        <v>0</v>
      </c>
      <c r="L754" s="11">
        <f t="shared" si="703"/>
        <v>0</v>
      </c>
      <c r="M754" s="11">
        <f t="shared" si="703"/>
        <v>70564</v>
      </c>
      <c r="N754" s="11">
        <f t="shared" si="703"/>
        <v>0</v>
      </c>
      <c r="O754" s="11">
        <f t="shared" ref="O754:T754" si="704">O755+O759+O763+O773+O776</f>
        <v>0</v>
      </c>
      <c r="P754" s="11">
        <f t="shared" si="704"/>
        <v>0</v>
      </c>
      <c r="Q754" s="11">
        <f t="shared" si="704"/>
        <v>0</v>
      </c>
      <c r="R754" s="11">
        <f t="shared" si="704"/>
        <v>0</v>
      </c>
      <c r="S754" s="11">
        <f t="shared" si="704"/>
        <v>70564</v>
      </c>
      <c r="T754" s="11">
        <f t="shared" si="704"/>
        <v>0</v>
      </c>
      <c r="U754" s="11">
        <f>U755+U759+U763+U773+U776+U779+U782</f>
        <v>0</v>
      </c>
      <c r="V754" s="11">
        <f t="shared" ref="V754:Z754" si="705">V755+V759+V763+V773+V776+V779+V782</f>
        <v>0</v>
      </c>
      <c r="W754" s="11">
        <f t="shared" si="705"/>
        <v>0</v>
      </c>
      <c r="X754" s="11">
        <f t="shared" si="705"/>
        <v>13435</v>
      </c>
      <c r="Y754" s="11">
        <f t="shared" si="705"/>
        <v>83999</v>
      </c>
      <c r="Z754" s="11">
        <f t="shared" si="705"/>
        <v>13435</v>
      </c>
    </row>
    <row r="755" spans="1:26" ht="33" hidden="1" x14ac:dyDescent="0.25">
      <c r="A755" s="25" t="s">
        <v>10</v>
      </c>
      <c r="B755" s="26">
        <v>913</v>
      </c>
      <c r="C755" s="26" t="s">
        <v>7</v>
      </c>
      <c r="D755" s="26" t="s">
        <v>118</v>
      </c>
      <c r="E755" s="26" t="s">
        <v>196</v>
      </c>
      <c r="F755" s="26"/>
      <c r="G755" s="11">
        <f t="shared" ref="G755:V757" si="706">G756</f>
        <v>54840</v>
      </c>
      <c r="H755" s="11">
        <f t="shared" si="706"/>
        <v>0</v>
      </c>
      <c r="I755" s="11">
        <f t="shared" si="706"/>
        <v>0</v>
      </c>
      <c r="J755" s="11">
        <f t="shared" si="706"/>
        <v>0</v>
      </c>
      <c r="K755" s="11">
        <f t="shared" si="706"/>
        <v>0</v>
      </c>
      <c r="L755" s="11">
        <f t="shared" si="706"/>
        <v>0</v>
      </c>
      <c r="M755" s="11">
        <f t="shared" si="706"/>
        <v>54840</v>
      </c>
      <c r="N755" s="11">
        <f t="shared" si="706"/>
        <v>0</v>
      </c>
      <c r="O755" s="11">
        <f t="shared" si="706"/>
        <v>0</v>
      </c>
      <c r="P755" s="11">
        <f t="shared" si="706"/>
        <v>0</v>
      </c>
      <c r="Q755" s="11">
        <f t="shared" si="706"/>
        <v>0</v>
      </c>
      <c r="R755" s="11">
        <f t="shared" si="706"/>
        <v>0</v>
      </c>
      <c r="S755" s="11">
        <f t="shared" si="706"/>
        <v>54840</v>
      </c>
      <c r="T755" s="11">
        <f t="shared" si="706"/>
        <v>0</v>
      </c>
      <c r="U755" s="11">
        <f t="shared" si="706"/>
        <v>0</v>
      </c>
      <c r="V755" s="11">
        <f t="shared" si="706"/>
        <v>0</v>
      </c>
      <c r="W755" s="11">
        <f t="shared" ref="U755:Z757" si="707">W756</f>
        <v>0</v>
      </c>
      <c r="X755" s="11">
        <f t="shared" si="707"/>
        <v>0</v>
      </c>
      <c r="Y755" s="11">
        <f t="shared" si="707"/>
        <v>54840</v>
      </c>
      <c r="Z755" s="11">
        <f t="shared" si="707"/>
        <v>0</v>
      </c>
    </row>
    <row r="756" spans="1:26" ht="33" hidden="1" x14ac:dyDescent="0.25">
      <c r="A756" s="25" t="s">
        <v>216</v>
      </c>
      <c r="B756" s="26">
        <v>913</v>
      </c>
      <c r="C756" s="26" t="s">
        <v>7</v>
      </c>
      <c r="D756" s="26" t="s">
        <v>118</v>
      </c>
      <c r="E756" s="26" t="s">
        <v>217</v>
      </c>
      <c r="F756" s="26"/>
      <c r="G756" s="11">
        <f t="shared" si="706"/>
        <v>54840</v>
      </c>
      <c r="H756" s="11">
        <f t="shared" si="706"/>
        <v>0</v>
      </c>
      <c r="I756" s="11">
        <f t="shared" si="706"/>
        <v>0</v>
      </c>
      <c r="J756" s="11">
        <f t="shared" si="706"/>
        <v>0</v>
      </c>
      <c r="K756" s="11">
        <f t="shared" si="706"/>
        <v>0</v>
      </c>
      <c r="L756" s="11">
        <f t="shared" si="706"/>
        <v>0</v>
      </c>
      <c r="M756" s="11">
        <f t="shared" si="706"/>
        <v>54840</v>
      </c>
      <c r="N756" s="11">
        <f t="shared" si="706"/>
        <v>0</v>
      </c>
      <c r="O756" s="11">
        <f t="shared" si="706"/>
        <v>0</v>
      </c>
      <c r="P756" s="11">
        <f t="shared" si="706"/>
        <v>0</v>
      </c>
      <c r="Q756" s="11">
        <f t="shared" si="706"/>
        <v>0</v>
      </c>
      <c r="R756" s="11">
        <f t="shared" si="706"/>
        <v>0</v>
      </c>
      <c r="S756" s="11">
        <f t="shared" si="706"/>
        <v>54840</v>
      </c>
      <c r="T756" s="11">
        <f t="shared" si="706"/>
        <v>0</v>
      </c>
      <c r="U756" s="11">
        <f t="shared" si="707"/>
        <v>0</v>
      </c>
      <c r="V756" s="11">
        <f t="shared" si="707"/>
        <v>0</v>
      </c>
      <c r="W756" s="11">
        <f t="shared" si="707"/>
        <v>0</v>
      </c>
      <c r="X756" s="11">
        <f t="shared" si="707"/>
        <v>0</v>
      </c>
      <c r="Y756" s="11">
        <f t="shared" si="707"/>
        <v>54840</v>
      </c>
      <c r="Z756" s="11">
        <f t="shared" si="707"/>
        <v>0</v>
      </c>
    </row>
    <row r="757" spans="1:26" ht="33" hidden="1" x14ac:dyDescent="0.25">
      <c r="A757" s="25" t="s">
        <v>12</v>
      </c>
      <c r="B757" s="26">
        <v>913</v>
      </c>
      <c r="C757" s="26" t="s">
        <v>7</v>
      </c>
      <c r="D757" s="26" t="s">
        <v>118</v>
      </c>
      <c r="E757" s="26" t="s">
        <v>217</v>
      </c>
      <c r="F757" s="26" t="s">
        <v>13</v>
      </c>
      <c r="G757" s="8">
        <f t="shared" si="706"/>
        <v>54840</v>
      </c>
      <c r="H757" s="8">
        <f t="shared" si="706"/>
        <v>0</v>
      </c>
      <c r="I757" s="8">
        <f t="shared" si="706"/>
        <v>0</v>
      </c>
      <c r="J757" s="8">
        <f t="shared" si="706"/>
        <v>0</v>
      </c>
      <c r="K757" s="8">
        <f t="shared" si="706"/>
        <v>0</v>
      </c>
      <c r="L757" s="8">
        <f t="shared" si="706"/>
        <v>0</v>
      </c>
      <c r="M757" s="8">
        <f t="shared" si="706"/>
        <v>54840</v>
      </c>
      <c r="N757" s="8">
        <f t="shared" si="706"/>
        <v>0</v>
      </c>
      <c r="O757" s="8">
        <f t="shared" si="706"/>
        <v>0</v>
      </c>
      <c r="P757" s="8">
        <f t="shared" si="706"/>
        <v>0</v>
      </c>
      <c r="Q757" s="8">
        <f t="shared" si="706"/>
        <v>0</v>
      </c>
      <c r="R757" s="8">
        <f t="shared" si="706"/>
        <v>0</v>
      </c>
      <c r="S757" s="8">
        <f t="shared" si="706"/>
        <v>54840</v>
      </c>
      <c r="T757" s="8">
        <f t="shared" si="706"/>
        <v>0</v>
      </c>
      <c r="U757" s="8">
        <f t="shared" si="707"/>
        <v>0</v>
      </c>
      <c r="V757" s="8">
        <f t="shared" si="707"/>
        <v>0</v>
      </c>
      <c r="W757" s="8">
        <f t="shared" si="707"/>
        <v>0</v>
      </c>
      <c r="X757" s="8">
        <f t="shared" si="707"/>
        <v>0</v>
      </c>
      <c r="Y757" s="8">
        <f t="shared" si="707"/>
        <v>54840</v>
      </c>
      <c r="Z757" s="8">
        <f t="shared" si="707"/>
        <v>0</v>
      </c>
    </row>
    <row r="758" spans="1:26" ht="20.100000000000001" hidden="1" customHeight="1" x14ac:dyDescent="0.25">
      <c r="A758" s="28" t="s">
        <v>24</v>
      </c>
      <c r="B758" s="26">
        <v>913</v>
      </c>
      <c r="C758" s="26" t="s">
        <v>7</v>
      </c>
      <c r="D758" s="26" t="s">
        <v>118</v>
      </c>
      <c r="E758" s="26" t="s">
        <v>217</v>
      </c>
      <c r="F758" s="26">
        <v>620</v>
      </c>
      <c r="G758" s="9">
        <f>52433+2407</f>
        <v>54840</v>
      </c>
      <c r="H758" s="9"/>
      <c r="I758" s="86"/>
      <c r="J758" s="86"/>
      <c r="K758" s="86"/>
      <c r="L758" s="86"/>
      <c r="M758" s="9">
        <f>G758+I758+J758+K758+L758</f>
        <v>54840</v>
      </c>
      <c r="N758" s="9">
        <f>H758+L758</f>
        <v>0</v>
      </c>
      <c r="O758" s="87"/>
      <c r="P758" s="87"/>
      <c r="Q758" s="87"/>
      <c r="R758" s="87"/>
      <c r="S758" s="9">
        <f>M758+O758+P758+Q758+R758</f>
        <v>54840</v>
      </c>
      <c r="T758" s="9">
        <f>N758+R758</f>
        <v>0</v>
      </c>
      <c r="U758" s="87"/>
      <c r="V758" s="87"/>
      <c r="W758" s="87"/>
      <c r="X758" s="87"/>
      <c r="Y758" s="9">
        <f>S758+U758+V758+W758+X758</f>
        <v>54840</v>
      </c>
      <c r="Z758" s="9">
        <f>T758+X758</f>
        <v>0</v>
      </c>
    </row>
    <row r="759" spans="1:26" ht="20.100000000000001" hidden="1" customHeight="1" x14ac:dyDescent="0.25">
      <c r="A759" s="28" t="s">
        <v>15</v>
      </c>
      <c r="B759" s="26">
        <v>913</v>
      </c>
      <c r="C759" s="26" t="s">
        <v>7</v>
      </c>
      <c r="D759" s="26" t="s">
        <v>118</v>
      </c>
      <c r="E759" s="26" t="s">
        <v>186</v>
      </c>
      <c r="F759" s="26"/>
      <c r="G759" s="9">
        <f t="shared" ref="G759:V761" si="708">G760</f>
        <v>1426</v>
      </c>
      <c r="H759" s="9">
        <f t="shared" si="708"/>
        <v>0</v>
      </c>
      <c r="I759" s="9">
        <f t="shared" si="708"/>
        <v>0</v>
      </c>
      <c r="J759" s="9">
        <f t="shared" si="708"/>
        <v>0</v>
      </c>
      <c r="K759" s="9">
        <f t="shared" si="708"/>
        <v>0</v>
      </c>
      <c r="L759" s="9">
        <f t="shared" si="708"/>
        <v>0</v>
      </c>
      <c r="M759" s="9">
        <f t="shared" si="708"/>
        <v>1426</v>
      </c>
      <c r="N759" s="9">
        <f t="shared" si="708"/>
        <v>0</v>
      </c>
      <c r="O759" s="9">
        <f t="shared" si="708"/>
        <v>0</v>
      </c>
      <c r="P759" s="9">
        <f t="shared" si="708"/>
        <v>0</v>
      </c>
      <c r="Q759" s="9">
        <f t="shared" si="708"/>
        <v>0</v>
      </c>
      <c r="R759" s="9">
        <f t="shared" si="708"/>
        <v>0</v>
      </c>
      <c r="S759" s="9">
        <f t="shared" si="708"/>
        <v>1426</v>
      </c>
      <c r="T759" s="9">
        <f t="shared" si="708"/>
        <v>0</v>
      </c>
      <c r="U759" s="9">
        <f t="shared" si="708"/>
        <v>-708</v>
      </c>
      <c r="V759" s="9">
        <f t="shared" si="708"/>
        <v>0</v>
      </c>
      <c r="W759" s="9">
        <f t="shared" ref="U759:Z761" si="709">W760</f>
        <v>0</v>
      </c>
      <c r="X759" s="9">
        <f t="shared" si="709"/>
        <v>0</v>
      </c>
      <c r="Y759" s="9">
        <f t="shared" si="709"/>
        <v>718</v>
      </c>
      <c r="Z759" s="9">
        <f t="shared" si="709"/>
        <v>0</v>
      </c>
    </row>
    <row r="760" spans="1:26" ht="33" hidden="1" x14ac:dyDescent="0.25">
      <c r="A760" s="25" t="s">
        <v>218</v>
      </c>
      <c r="B760" s="26">
        <v>913</v>
      </c>
      <c r="C760" s="26" t="s">
        <v>7</v>
      </c>
      <c r="D760" s="26" t="s">
        <v>118</v>
      </c>
      <c r="E760" s="26" t="s">
        <v>219</v>
      </c>
      <c r="F760" s="26"/>
      <c r="G760" s="11">
        <f t="shared" si="708"/>
        <v>1426</v>
      </c>
      <c r="H760" s="11">
        <f t="shared" si="708"/>
        <v>0</v>
      </c>
      <c r="I760" s="11">
        <f t="shared" si="708"/>
        <v>0</v>
      </c>
      <c r="J760" s="11">
        <f t="shared" si="708"/>
        <v>0</v>
      </c>
      <c r="K760" s="11">
        <f t="shared" si="708"/>
        <v>0</v>
      </c>
      <c r="L760" s="11">
        <f t="shared" si="708"/>
        <v>0</v>
      </c>
      <c r="M760" s="11">
        <f t="shared" si="708"/>
        <v>1426</v>
      </c>
      <c r="N760" s="11">
        <f t="shared" si="708"/>
        <v>0</v>
      </c>
      <c r="O760" s="11">
        <f t="shared" si="708"/>
        <v>0</v>
      </c>
      <c r="P760" s="11">
        <f t="shared" si="708"/>
        <v>0</v>
      </c>
      <c r="Q760" s="11">
        <f t="shared" si="708"/>
        <v>0</v>
      </c>
      <c r="R760" s="11">
        <f t="shared" si="708"/>
        <v>0</v>
      </c>
      <c r="S760" s="11">
        <f t="shared" si="708"/>
        <v>1426</v>
      </c>
      <c r="T760" s="11">
        <f t="shared" si="708"/>
        <v>0</v>
      </c>
      <c r="U760" s="11">
        <f t="shared" si="709"/>
        <v>-708</v>
      </c>
      <c r="V760" s="11">
        <f t="shared" si="709"/>
        <v>0</v>
      </c>
      <c r="W760" s="11">
        <f t="shared" si="709"/>
        <v>0</v>
      </c>
      <c r="X760" s="11">
        <f t="shared" si="709"/>
        <v>0</v>
      </c>
      <c r="Y760" s="11">
        <f t="shared" si="709"/>
        <v>718</v>
      </c>
      <c r="Z760" s="11">
        <f t="shared" si="709"/>
        <v>0</v>
      </c>
    </row>
    <row r="761" spans="1:26" ht="33" hidden="1" x14ac:dyDescent="0.25">
      <c r="A761" s="25" t="s">
        <v>12</v>
      </c>
      <c r="B761" s="26">
        <v>913</v>
      </c>
      <c r="C761" s="26" t="s">
        <v>7</v>
      </c>
      <c r="D761" s="26" t="s">
        <v>118</v>
      </c>
      <c r="E761" s="26" t="s">
        <v>219</v>
      </c>
      <c r="F761" s="26" t="s">
        <v>13</v>
      </c>
      <c r="G761" s="8">
        <f t="shared" si="708"/>
        <v>1426</v>
      </c>
      <c r="H761" s="8">
        <f t="shared" si="708"/>
        <v>0</v>
      </c>
      <c r="I761" s="8">
        <f t="shared" si="708"/>
        <v>0</v>
      </c>
      <c r="J761" s="8">
        <f t="shared" si="708"/>
        <v>0</v>
      </c>
      <c r="K761" s="8">
        <f t="shared" si="708"/>
        <v>0</v>
      </c>
      <c r="L761" s="8">
        <f t="shared" si="708"/>
        <v>0</v>
      </c>
      <c r="M761" s="8">
        <f t="shared" si="708"/>
        <v>1426</v>
      </c>
      <c r="N761" s="8">
        <f t="shared" si="708"/>
        <v>0</v>
      </c>
      <c r="O761" s="8">
        <f t="shared" si="708"/>
        <v>0</v>
      </c>
      <c r="P761" s="8">
        <f t="shared" si="708"/>
        <v>0</v>
      </c>
      <c r="Q761" s="8">
        <f t="shared" si="708"/>
        <v>0</v>
      </c>
      <c r="R761" s="8">
        <f t="shared" si="708"/>
        <v>0</v>
      </c>
      <c r="S761" s="8">
        <f t="shared" si="708"/>
        <v>1426</v>
      </c>
      <c r="T761" s="8">
        <f t="shared" si="708"/>
        <v>0</v>
      </c>
      <c r="U761" s="8">
        <f t="shared" si="709"/>
        <v>-708</v>
      </c>
      <c r="V761" s="8">
        <f t="shared" si="709"/>
        <v>0</v>
      </c>
      <c r="W761" s="8">
        <f t="shared" si="709"/>
        <v>0</v>
      </c>
      <c r="X761" s="8">
        <f t="shared" si="709"/>
        <v>0</v>
      </c>
      <c r="Y761" s="8">
        <f t="shared" si="709"/>
        <v>718</v>
      </c>
      <c r="Z761" s="8">
        <f t="shared" si="709"/>
        <v>0</v>
      </c>
    </row>
    <row r="762" spans="1:26" ht="20.100000000000001" hidden="1" customHeight="1" x14ac:dyDescent="0.25">
      <c r="A762" s="28" t="s">
        <v>24</v>
      </c>
      <c r="B762" s="26">
        <v>913</v>
      </c>
      <c r="C762" s="26" t="s">
        <v>7</v>
      </c>
      <c r="D762" s="26" t="s">
        <v>118</v>
      </c>
      <c r="E762" s="26" t="s">
        <v>219</v>
      </c>
      <c r="F762" s="26">
        <v>620</v>
      </c>
      <c r="G762" s="9">
        <f>597+829</f>
        <v>1426</v>
      </c>
      <c r="H762" s="9"/>
      <c r="I762" s="86"/>
      <c r="J762" s="86"/>
      <c r="K762" s="86"/>
      <c r="L762" s="86"/>
      <c r="M762" s="9">
        <f>G762+I762+J762+K762+L762</f>
        <v>1426</v>
      </c>
      <c r="N762" s="9">
        <f>H762+L762</f>
        <v>0</v>
      </c>
      <c r="O762" s="87"/>
      <c r="P762" s="87"/>
      <c r="Q762" s="87"/>
      <c r="R762" s="87"/>
      <c r="S762" s="9">
        <f>M762+O762+P762+Q762+R762</f>
        <v>1426</v>
      </c>
      <c r="T762" s="9">
        <f>N762+R762</f>
        <v>0</v>
      </c>
      <c r="U762" s="8">
        <f>-442-266</f>
        <v>-708</v>
      </c>
      <c r="V762" s="87"/>
      <c r="W762" s="87"/>
      <c r="X762" s="87"/>
      <c r="Y762" s="9">
        <f>S762+U762+V762+W762+X762</f>
        <v>718</v>
      </c>
      <c r="Z762" s="9">
        <f>T762+X762</f>
        <v>0</v>
      </c>
    </row>
    <row r="763" spans="1:26" ht="20.100000000000001" hidden="1" customHeight="1" x14ac:dyDescent="0.25">
      <c r="A763" s="28" t="s">
        <v>121</v>
      </c>
      <c r="B763" s="26">
        <v>913</v>
      </c>
      <c r="C763" s="26" t="s">
        <v>7</v>
      </c>
      <c r="D763" s="26" t="s">
        <v>118</v>
      </c>
      <c r="E763" s="26" t="s">
        <v>220</v>
      </c>
      <c r="F763" s="26"/>
      <c r="G763" s="9">
        <f t="shared" ref="G763:Z763" si="710">G764</f>
        <v>14298</v>
      </c>
      <c r="H763" s="9">
        <f t="shared" si="710"/>
        <v>0</v>
      </c>
      <c r="I763" s="9">
        <f t="shared" si="710"/>
        <v>0</v>
      </c>
      <c r="J763" s="9">
        <f t="shared" si="710"/>
        <v>0</v>
      </c>
      <c r="K763" s="9">
        <f t="shared" si="710"/>
        <v>0</v>
      </c>
      <c r="L763" s="9">
        <f t="shared" si="710"/>
        <v>0</v>
      </c>
      <c r="M763" s="9">
        <f t="shared" si="710"/>
        <v>14298</v>
      </c>
      <c r="N763" s="9">
        <f t="shared" si="710"/>
        <v>0</v>
      </c>
      <c r="O763" s="9">
        <f t="shared" si="710"/>
        <v>0</v>
      </c>
      <c r="P763" s="9">
        <f t="shared" si="710"/>
        <v>0</v>
      </c>
      <c r="Q763" s="9">
        <f t="shared" si="710"/>
        <v>0</v>
      </c>
      <c r="R763" s="9">
        <f t="shared" si="710"/>
        <v>0</v>
      </c>
      <c r="S763" s="9">
        <f t="shared" si="710"/>
        <v>14298</v>
      </c>
      <c r="T763" s="9">
        <f t="shared" si="710"/>
        <v>0</v>
      </c>
      <c r="U763" s="9">
        <f t="shared" si="710"/>
        <v>0</v>
      </c>
      <c r="V763" s="9">
        <f t="shared" si="710"/>
        <v>0</v>
      </c>
      <c r="W763" s="9">
        <f t="shared" si="710"/>
        <v>0</v>
      </c>
      <c r="X763" s="9">
        <f t="shared" si="710"/>
        <v>0</v>
      </c>
      <c r="Y763" s="9">
        <f t="shared" si="710"/>
        <v>14298</v>
      </c>
      <c r="Z763" s="9">
        <f t="shared" si="710"/>
        <v>0</v>
      </c>
    </row>
    <row r="764" spans="1:26" ht="33" hidden="1" x14ac:dyDescent="0.25">
      <c r="A764" s="25" t="s">
        <v>216</v>
      </c>
      <c r="B764" s="26">
        <v>913</v>
      </c>
      <c r="C764" s="26" t="s">
        <v>7</v>
      </c>
      <c r="D764" s="26" t="s">
        <v>118</v>
      </c>
      <c r="E764" s="26" t="s">
        <v>221</v>
      </c>
      <c r="F764" s="9"/>
      <c r="G764" s="8">
        <f t="shared" ref="G764" si="711">G765+G767+G771+G769</f>
        <v>14298</v>
      </c>
      <c r="H764" s="8">
        <f t="shared" ref="H764:N764" si="712">H765+H767+H771+H769</f>
        <v>0</v>
      </c>
      <c r="I764" s="8">
        <f t="shared" si="712"/>
        <v>0</v>
      </c>
      <c r="J764" s="8">
        <f t="shared" si="712"/>
        <v>0</v>
      </c>
      <c r="K764" s="8">
        <f t="shared" si="712"/>
        <v>0</v>
      </c>
      <c r="L764" s="8">
        <f t="shared" si="712"/>
        <v>0</v>
      </c>
      <c r="M764" s="8">
        <f t="shared" si="712"/>
        <v>14298</v>
      </c>
      <c r="N764" s="8">
        <f t="shared" si="712"/>
        <v>0</v>
      </c>
      <c r="O764" s="8">
        <f t="shared" ref="O764:T764" si="713">O765+O767+O771+O769</f>
        <v>0</v>
      </c>
      <c r="P764" s="8">
        <f t="shared" si="713"/>
        <v>0</v>
      </c>
      <c r="Q764" s="8">
        <f t="shared" si="713"/>
        <v>0</v>
      </c>
      <c r="R764" s="8">
        <f t="shared" si="713"/>
        <v>0</v>
      </c>
      <c r="S764" s="8">
        <f t="shared" si="713"/>
        <v>14298</v>
      </c>
      <c r="T764" s="8">
        <f t="shared" si="713"/>
        <v>0</v>
      </c>
      <c r="U764" s="8">
        <f t="shared" ref="U764:Z764" si="714">U765+U767+U771+U769</f>
        <v>0</v>
      </c>
      <c r="V764" s="8">
        <f t="shared" si="714"/>
        <v>0</v>
      </c>
      <c r="W764" s="8">
        <f t="shared" si="714"/>
        <v>0</v>
      </c>
      <c r="X764" s="8">
        <f t="shared" si="714"/>
        <v>0</v>
      </c>
      <c r="Y764" s="8">
        <f t="shared" si="714"/>
        <v>14298</v>
      </c>
      <c r="Z764" s="8">
        <f t="shared" si="714"/>
        <v>0</v>
      </c>
    </row>
    <row r="765" spans="1:26" ht="66" hidden="1" x14ac:dyDescent="0.25">
      <c r="A765" s="25" t="s">
        <v>448</v>
      </c>
      <c r="B765" s="26">
        <v>913</v>
      </c>
      <c r="C765" s="26" t="s">
        <v>7</v>
      </c>
      <c r="D765" s="26" t="s">
        <v>118</v>
      </c>
      <c r="E765" s="26" t="s">
        <v>221</v>
      </c>
      <c r="F765" s="9">
        <v>100</v>
      </c>
      <c r="G765" s="8">
        <f t="shared" ref="G765:Z765" si="715">G766</f>
        <v>13360</v>
      </c>
      <c r="H765" s="8">
        <f t="shared" si="715"/>
        <v>0</v>
      </c>
      <c r="I765" s="8">
        <f t="shared" si="715"/>
        <v>0</v>
      </c>
      <c r="J765" s="8">
        <f t="shared" si="715"/>
        <v>0</v>
      </c>
      <c r="K765" s="8">
        <f t="shared" si="715"/>
        <v>0</v>
      </c>
      <c r="L765" s="8">
        <f t="shared" si="715"/>
        <v>0</v>
      </c>
      <c r="M765" s="8">
        <f t="shared" si="715"/>
        <v>13360</v>
      </c>
      <c r="N765" s="8">
        <f t="shared" si="715"/>
        <v>0</v>
      </c>
      <c r="O765" s="8">
        <f t="shared" si="715"/>
        <v>0</v>
      </c>
      <c r="P765" s="8">
        <f t="shared" si="715"/>
        <v>0</v>
      </c>
      <c r="Q765" s="8">
        <f t="shared" si="715"/>
        <v>0</v>
      </c>
      <c r="R765" s="8">
        <f t="shared" si="715"/>
        <v>0</v>
      </c>
      <c r="S765" s="8">
        <f t="shared" si="715"/>
        <v>13360</v>
      </c>
      <c r="T765" s="8">
        <f t="shared" si="715"/>
        <v>0</v>
      </c>
      <c r="U765" s="8">
        <f t="shared" si="715"/>
        <v>0</v>
      </c>
      <c r="V765" s="8">
        <f t="shared" si="715"/>
        <v>0</v>
      </c>
      <c r="W765" s="8">
        <f t="shared" si="715"/>
        <v>0</v>
      </c>
      <c r="X765" s="8">
        <f t="shared" si="715"/>
        <v>0</v>
      </c>
      <c r="Y765" s="8">
        <f t="shared" si="715"/>
        <v>13360</v>
      </c>
      <c r="Z765" s="8">
        <f t="shared" si="715"/>
        <v>0</v>
      </c>
    </row>
    <row r="766" spans="1:26" ht="18.75" hidden="1" customHeight="1" x14ac:dyDescent="0.25">
      <c r="A766" s="25" t="s">
        <v>107</v>
      </c>
      <c r="B766" s="26">
        <v>913</v>
      </c>
      <c r="C766" s="26" t="s">
        <v>7</v>
      </c>
      <c r="D766" s="26" t="s">
        <v>118</v>
      </c>
      <c r="E766" s="26" t="s">
        <v>221</v>
      </c>
      <c r="F766" s="9">
        <v>110</v>
      </c>
      <c r="G766" s="9">
        <v>13360</v>
      </c>
      <c r="H766" s="9"/>
      <c r="I766" s="86"/>
      <c r="J766" s="86"/>
      <c r="K766" s="86"/>
      <c r="L766" s="86"/>
      <c r="M766" s="9">
        <f>G766+I766+J766+K766+L766</f>
        <v>13360</v>
      </c>
      <c r="N766" s="9">
        <f>H766+L766</f>
        <v>0</v>
      </c>
      <c r="O766" s="87"/>
      <c r="P766" s="87"/>
      <c r="Q766" s="87"/>
      <c r="R766" s="87"/>
      <c r="S766" s="9">
        <f>M766+O766+P766+Q766+R766</f>
        <v>13360</v>
      </c>
      <c r="T766" s="9">
        <f>N766+R766</f>
        <v>0</v>
      </c>
      <c r="U766" s="87"/>
      <c r="V766" s="87"/>
      <c r="W766" s="87"/>
      <c r="X766" s="87"/>
      <c r="Y766" s="9">
        <f>S766+U766+V766+W766+X766</f>
        <v>13360</v>
      </c>
      <c r="Z766" s="9">
        <f>T766+X766</f>
        <v>0</v>
      </c>
    </row>
    <row r="767" spans="1:26" ht="33" hidden="1" x14ac:dyDescent="0.25">
      <c r="A767" s="25" t="s">
        <v>243</v>
      </c>
      <c r="B767" s="26">
        <v>913</v>
      </c>
      <c r="C767" s="26" t="s">
        <v>7</v>
      </c>
      <c r="D767" s="26" t="s">
        <v>118</v>
      </c>
      <c r="E767" s="26" t="s">
        <v>221</v>
      </c>
      <c r="F767" s="9">
        <v>200</v>
      </c>
      <c r="G767" s="8">
        <f t="shared" ref="G767:Z767" si="716">G768</f>
        <v>926</v>
      </c>
      <c r="H767" s="8">
        <f t="shared" si="716"/>
        <v>0</v>
      </c>
      <c r="I767" s="8">
        <f t="shared" si="716"/>
        <v>0</v>
      </c>
      <c r="J767" s="8">
        <f t="shared" si="716"/>
        <v>0</v>
      </c>
      <c r="K767" s="8">
        <f t="shared" si="716"/>
        <v>0</v>
      </c>
      <c r="L767" s="8">
        <f t="shared" si="716"/>
        <v>0</v>
      </c>
      <c r="M767" s="8">
        <f t="shared" si="716"/>
        <v>926</v>
      </c>
      <c r="N767" s="8">
        <f t="shared" si="716"/>
        <v>0</v>
      </c>
      <c r="O767" s="8">
        <f t="shared" si="716"/>
        <v>0</v>
      </c>
      <c r="P767" s="8">
        <f t="shared" si="716"/>
        <v>0</v>
      </c>
      <c r="Q767" s="8">
        <f t="shared" si="716"/>
        <v>0</v>
      </c>
      <c r="R767" s="8">
        <f t="shared" si="716"/>
        <v>0</v>
      </c>
      <c r="S767" s="8">
        <f t="shared" si="716"/>
        <v>926</v>
      </c>
      <c r="T767" s="8">
        <f t="shared" si="716"/>
        <v>0</v>
      </c>
      <c r="U767" s="8">
        <f t="shared" si="716"/>
        <v>0</v>
      </c>
      <c r="V767" s="8">
        <f t="shared" si="716"/>
        <v>0</v>
      </c>
      <c r="W767" s="8">
        <f t="shared" si="716"/>
        <v>0</v>
      </c>
      <c r="X767" s="8">
        <f t="shared" si="716"/>
        <v>0</v>
      </c>
      <c r="Y767" s="8">
        <f t="shared" si="716"/>
        <v>926</v>
      </c>
      <c r="Z767" s="8">
        <f t="shared" si="716"/>
        <v>0</v>
      </c>
    </row>
    <row r="768" spans="1:26" ht="33" hidden="1" x14ac:dyDescent="0.25">
      <c r="A768" s="25" t="s">
        <v>176</v>
      </c>
      <c r="B768" s="26">
        <v>913</v>
      </c>
      <c r="C768" s="26" t="s">
        <v>7</v>
      </c>
      <c r="D768" s="26" t="s">
        <v>118</v>
      </c>
      <c r="E768" s="26" t="s">
        <v>221</v>
      </c>
      <c r="F768" s="9">
        <v>240</v>
      </c>
      <c r="G768" s="9">
        <v>926</v>
      </c>
      <c r="H768" s="9"/>
      <c r="I768" s="86"/>
      <c r="J768" s="86"/>
      <c r="K768" s="86"/>
      <c r="L768" s="86"/>
      <c r="M768" s="9">
        <f>G768+I768+J768+K768+L768</f>
        <v>926</v>
      </c>
      <c r="N768" s="9">
        <f>H768+L768</f>
        <v>0</v>
      </c>
      <c r="O768" s="87"/>
      <c r="P768" s="87"/>
      <c r="Q768" s="87"/>
      <c r="R768" s="87"/>
      <c r="S768" s="9">
        <f>M768+O768+P768+Q768+R768</f>
        <v>926</v>
      </c>
      <c r="T768" s="9">
        <f>N768+R768</f>
        <v>0</v>
      </c>
      <c r="U768" s="87"/>
      <c r="V768" s="87"/>
      <c r="W768" s="87"/>
      <c r="X768" s="87"/>
      <c r="Y768" s="9">
        <f>S768+U768+V768+W768+X768</f>
        <v>926</v>
      </c>
      <c r="Z768" s="9">
        <f>T768+X768</f>
        <v>0</v>
      </c>
    </row>
    <row r="769" spans="1:26" ht="16.5" hidden="1" customHeight="1" x14ac:dyDescent="0.25">
      <c r="A769" s="28" t="s">
        <v>101</v>
      </c>
      <c r="B769" s="26">
        <v>913</v>
      </c>
      <c r="C769" s="26" t="s">
        <v>7</v>
      </c>
      <c r="D769" s="26" t="s">
        <v>118</v>
      </c>
      <c r="E769" s="26" t="s">
        <v>221</v>
      </c>
      <c r="F769" s="9">
        <v>300</v>
      </c>
      <c r="G769" s="9">
        <f t="shared" ref="G769:H769" si="717">G770</f>
        <v>0</v>
      </c>
      <c r="H769" s="9">
        <f t="shared" si="717"/>
        <v>0</v>
      </c>
      <c r="I769" s="86"/>
      <c r="J769" s="86"/>
      <c r="K769" s="86"/>
      <c r="L769" s="86"/>
      <c r="M769" s="86"/>
      <c r="N769" s="86"/>
      <c r="O769" s="87"/>
      <c r="P769" s="87"/>
      <c r="Q769" s="87"/>
      <c r="R769" s="87"/>
      <c r="S769" s="87"/>
      <c r="T769" s="87"/>
      <c r="U769" s="87"/>
      <c r="V769" s="87"/>
      <c r="W769" s="87"/>
      <c r="X769" s="87"/>
      <c r="Y769" s="87"/>
      <c r="Z769" s="87"/>
    </row>
    <row r="770" spans="1:26" ht="33" hidden="1" x14ac:dyDescent="0.25">
      <c r="A770" s="28" t="s">
        <v>532</v>
      </c>
      <c r="B770" s="26">
        <v>913</v>
      </c>
      <c r="C770" s="26" t="s">
        <v>7</v>
      </c>
      <c r="D770" s="26" t="s">
        <v>118</v>
      </c>
      <c r="E770" s="26" t="s">
        <v>221</v>
      </c>
      <c r="F770" s="9">
        <v>320</v>
      </c>
      <c r="G770" s="9"/>
      <c r="H770" s="9"/>
      <c r="I770" s="86"/>
      <c r="J770" s="86"/>
      <c r="K770" s="86"/>
      <c r="L770" s="86"/>
      <c r="M770" s="86"/>
      <c r="N770" s="86"/>
      <c r="O770" s="87"/>
      <c r="P770" s="87"/>
      <c r="Q770" s="87"/>
      <c r="R770" s="87"/>
      <c r="S770" s="87"/>
      <c r="T770" s="87"/>
      <c r="U770" s="87"/>
      <c r="V770" s="87"/>
      <c r="W770" s="87"/>
      <c r="X770" s="87"/>
      <c r="Y770" s="87"/>
      <c r="Z770" s="87"/>
    </row>
    <row r="771" spans="1:26" ht="20.100000000000001" hidden="1" customHeight="1" x14ac:dyDescent="0.25">
      <c r="A771" s="28" t="s">
        <v>66</v>
      </c>
      <c r="B771" s="26">
        <v>913</v>
      </c>
      <c r="C771" s="26" t="s">
        <v>7</v>
      </c>
      <c r="D771" s="26" t="s">
        <v>118</v>
      </c>
      <c r="E771" s="26" t="s">
        <v>221</v>
      </c>
      <c r="F771" s="26">
        <v>800</v>
      </c>
      <c r="G771" s="9">
        <f t="shared" ref="G771:Z771" si="718">G772</f>
        <v>12</v>
      </c>
      <c r="H771" s="9">
        <f t="shared" si="718"/>
        <v>0</v>
      </c>
      <c r="I771" s="9">
        <f t="shared" si="718"/>
        <v>0</v>
      </c>
      <c r="J771" s="9">
        <f t="shared" si="718"/>
        <v>0</v>
      </c>
      <c r="K771" s="9">
        <f t="shared" si="718"/>
        <v>0</v>
      </c>
      <c r="L771" s="9">
        <f t="shared" si="718"/>
        <v>0</v>
      </c>
      <c r="M771" s="9">
        <f t="shared" si="718"/>
        <v>12</v>
      </c>
      <c r="N771" s="9">
        <f t="shared" si="718"/>
        <v>0</v>
      </c>
      <c r="O771" s="9">
        <f t="shared" si="718"/>
        <v>0</v>
      </c>
      <c r="P771" s="9">
        <f t="shared" si="718"/>
        <v>0</v>
      </c>
      <c r="Q771" s="9">
        <f t="shared" si="718"/>
        <v>0</v>
      </c>
      <c r="R771" s="9">
        <f t="shared" si="718"/>
        <v>0</v>
      </c>
      <c r="S771" s="9">
        <f t="shared" si="718"/>
        <v>12</v>
      </c>
      <c r="T771" s="9">
        <f t="shared" si="718"/>
        <v>0</v>
      </c>
      <c r="U771" s="9">
        <f t="shared" si="718"/>
        <v>0</v>
      </c>
      <c r="V771" s="9">
        <f t="shared" si="718"/>
        <v>0</v>
      </c>
      <c r="W771" s="9">
        <f t="shared" si="718"/>
        <v>0</v>
      </c>
      <c r="X771" s="9">
        <f t="shared" si="718"/>
        <v>0</v>
      </c>
      <c r="Y771" s="9">
        <f t="shared" si="718"/>
        <v>12</v>
      </c>
      <c r="Z771" s="9">
        <f t="shared" si="718"/>
        <v>0</v>
      </c>
    </row>
    <row r="772" spans="1:26" ht="20.100000000000001" hidden="1" customHeight="1" x14ac:dyDescent="0.25">
      <c r="A772" s="28" t="s">
        <v>92</v>
      </c>
      <c r="B772" s="26">
        <v>913</v>
      </c>
      <c r="C772" s="26" t="s">
        <v>7</v>
      </c>
      <c r="D772" s="26" t="s">
        <v>118</v>
      </c>
      <c r="E772" s="26" t="s">
        <v>221</v>
      </c>
      <c r="F772" s="26">
        <v>850</v>
      </c>
      <c r="G772" s="9">
        <v>12</v>
      </c>
      <c r="H772" s="9"/>
      <c r="I772" s="86"/>
      <c r="J772" s="86"/>
      <c r="K772" s="86"/>
      <c r="L772" s="86"/>
      <c r="M772" s="9">
        <f>G772+I772+J772+K772+L772</f>
        <v>12</v>
      </c>
      <c r="N772" s="9">
        <f>H772+L772</f>
        <v>0</v>
      </c>
      <c r="O772" s="87"/>
      <c r="P772" s="87"/>
      <c r="Q772" s="87"/>
      <c r="R772" s="87"/>
      <c r="S772" s="9">
        <f>M772+O772+P772+Q772+R772</f>
        <v>12</v>
      </c>
      <c r="T772" s="9">
        <f>N772+R772</f>
        <v>0</v>
      </c>
      <c r="U772" s="87"/>
      <c r="V772" s="87"/>
      <c r="W772" s="87"/>
      <c r="X772" s="87"/>
      <c r="Y772" s="9">
        <f>S772+U772+V772+W772+X772</f>
        <v>12</v>
      </c>
      <c r="Z772" s="9">
        <f>T772+X772</f>
        <v>0</v>
      </c>
    </row>
    <row r="773" spans="1:26" ht="51" hidden="1" x14ac:dyDescent="0.3">
      <c r="A773" s="70" t="s">
        <v>743</v>
      </c>
      <c r="B773" s="60" t="s">
        <v>201</v>
      </c>
      <c r="C773" s="60" t="s">
        <v>7</v>
      </c>
      <c r="D773" s="60" t="s">
        <v>118</v>
      </c>
      <c r="E773" s="60" t="s">
        <v>650</v>
      </c>
      <c r="F773" s="26"/>
      <c r="G773" s="9">
        <f t="shared" ref="G773:H774" si="719">G774</f>
        <v>0</v>
      </c>
      <c r="H773" s="9">
        <f t="shared" si="719"/>
        <v>0</v>
      </c>
      <c r="I773" s="86"/>
      <c r="J773" s="86"/>
      <c r="K773" s="86"/>
      <c r="L773" s="86"/>
      <c r="M773" s="86"/>
      <c r="N773" s="86"/>
      <c r="O773" s="87"/>
      <c r="P773" s="87"/>
      <c r="Q773" s="87"/>
      <c r="R773" s="87"/>
      <c r="S773" s="87"/>
      <c r="T773" s="87"/>
      <c r="U773" s="11">
        <f>U774</f>
        <v>243</v>
      </c>
      <c r="V773" s="11">
        <f t="shared" ref="V773:Z774" si="720">V774</f>
        <v>0</v>
      </c>
      <c r="W773" s="11">
        <f t="shared" si="720"/>
        <v>0</v>
      </c>
      <c r="X773" s="11">
        <f t="shared" si="720"/>
        <v>4598</v>
      </c>
      <c r="Y773" s="11">
        <f t="shared" si="720"/>
        <v>4841</v>
      </c>
      <c r="Z773" s="11">
        <f t="shared" si="720"/>
        <v>4598</v>
      </c>
    </row>
    <row r="774" spans="1:26" ht="33" hidden="1" x14ac:dyDescent="0.25">
      <c r="A774" s="38" t="s">
        <v>12</v>
      </c>
      <c r="B774" s="60" t="s">
        <v>201</v>
      </c>
      <c r="C774" s="60" t="s">
        <v>7</v>
      </c>
      <c r="D774" s="60" t="s">
        <v>118</v>
      </c>
      <c r="E774" s="60" t="s">
        <v>650</v>
      </c>
      <c r="F774" s="60" t="s">
        <v>13</v>
      </c>
      <c r="G774" s="9">
        <f t="shared" si="719"/>
        <v>0</v>
      </c>
      <c r="H774" s="9">
        <f t="shared" si="719"/>
        <v>0</v>
      </c>
      <c r="I774" s="86"/>
      <c r="J774" s="86"/>
      <c r="K774" s="86"/>
      <c r="L774" s="86"/>
      <c r="M774" s="86"/>
      <c r="N774" s="86"/>
      <c r="O774" s="87"/>
      <c r="P774" s="87"/>
      <c r="Q774" s="87"/>
      <c r="R774" s="87"/>
      <c r="S774" s="87"/>
      <c r="T774" s="87"/>
      <c r="U774" s="11">
        <f>U775</f>
        <v>243</v>
      </c>
      <c r="V774" s="11">
        <f t="shared" si="720"/>
        <v>0</v>
      </c>
      <c r="W774" s="11">
        <f t="shared" si="720"/>
        <v>0</v>
      </c>
      <c r="X774" s="11">
        <f t="shared" si="720"/>
        <v>4598</v>
      </c>
      <c r="Y774" s="11">
        <f t="shared" si="720"/>
        <v>4841</v>
      </c>
      <c r="Z774" s="11">
        <f t="shared" si="720"/>
        <v>4598</v>
      </c>
    </row>
    <row r="775" spans="1:26" ht="15" hidden="1" customHeight="1" x14ac:dyDescent="0.25">
      <c r="A775" s="38" t="s">
        <v>24</v>
      </c>
      <c r="B775" s="60" t="s">
        <v>201</v>
      </c>
      <c r="C775" s="60" t="s">
        <v>7</v>
      </c>
      <c r="D775" s="60" t="s">
        <v>118</v>
      </c>
      <c r="E775" s="60" t="s">
        <v>650</v>
      </c>
      <c r="F775" s="26" t="s">
        <v>36</v>
      </c>
      <c r="G775" s="9"/>
      <c r="H775" s="9"/>
      <c r="I775" s="86"/>
      <c r="J775" s="86"/>
      <c r="K775" s="86"/>
      <c r="L775" s="86"/>
      <c r="M775" s="86"/>
      <c r="N775" s="86"/>
      <c r="O775" s="87"/>
      <c r="P775" s="87"/>
      <c r="Q775" s="87"/>
      <c r="R775" s="87"/>
      <c r="S775" s="87"/>
      <c r="T775" s="87"/>
      <c r="U775" s="11">
        <v>243</v>
      </c>
      <c r="V775" s="11"/>
      <c r="W775" s="11"/>
      <c r="X775" s="11">
        <v>4598</v>
      </c>
      <c r="Y775" s="9">
        <f>S775+U775+V775+W775+X775</f>
        <v>4841</v>
      </c>
      <c r="Z775" s="9">
        <f>T775+X775</f>
        <v>4598</v>
      </c>
    </row>
    <row r="776" spans="1:26" ht="51" hidden="1" x14ac:dyDescent="0.3">
      <c r="A776" s="70" t="s">
        <v>743</v>
      </c>
      <c r="B776" s="60" t="s">
        <v>201</v>
      </c>
      <c r="C776" s="60" t="s">
        <v>7</v>
      </c>
      <c r="D776" s="60" t="s">
        <v>118</v>
      </c>
      <c r="E776" s="60" t="s">
        <v>651</v>
      </c>
      <c r="F776" s="26"/>
      <c r="G776" s="9">
        <f t="shared" ref="G776:H777" si="721">G777</f>
        <v>0</v>
      </c>
      <c r="H776" s="9">
        <f t="shared" si="721"/>
        <v>0</v>
      </c>
      <c r="I776" s="86"/>
      <c r="J776" s="86"/>
      <c r="K776" s="86"/>
      <c r="L776" s="86"/>
      <c r="M776" s="86"/>
      <c r="N776" s="86"/>
      <c r="O776" s="87"/>
      <c r="P776" s="87"/>
      <c r="Q776" s="87"/>
      <c r="R776" s="87"/>
      <c r="S776" s="87"/>
      <c r="T776" s="87"/>
      <c r="U776" s="11">
        <f>U777</f>
        <v>145</v>
      </c>
      <c r="V776" s="11">
        <f t="shared" ref="V776:Z777" si="722">V777</f>
        <v>0</v>
      </c>
      <c r="W776" s="11">
        <f t="shared" si="722"/>
        <v>0</v>
      </c>
      <c r="X776" s="11">
        <f t="shared" si="722"/>
        <v>2757</v>
      </c>
      <c r="Y776" s="11">
        <f t="shared" si="722"/>
        <v>2902</v>
      </c>
      <c r="Z776" s="11">
        <f t="shared" si="722"/>
        <v>2757</v>
      </c>
    </row>
    <row r="777" spans="1:26" ht="33" hidden="1" x14ac:dyDescent="0.25">
      <c r="A777" s="38" t="s">
        <v>12</v>
      </c>
      <c r="B777" s="60" t="s">
        <v>201</v>
      </c>
      <c r="C777" s="60" t="s">
        <v>7</v>
      </c>
      <c r="D777" s="60" t="s">
        <v>118</v>
      </c>
      <c r="E777" s="60" t="s">
        <v>651</v>
      </c>
      <c r="F777" s="60" t="s">
        <v>13</v>
      </c>
      <c r="G777" s="9">
        <f t="shared" si="721"/>
        <v>0</v>
      </c>
      <c r="H777" s="9">
        <f t="shared" si="721"/>
        <v>0</v>
      </c>
      <c r="I777" s="86"/>
      <c r="J777" s="86"/>
      <c r="K777" s="86"/>
      <c r="L777" s="86"/>
      <c r="M777" s="86"/>
      <c r="N777" s="86"/>
      <c r="O777" s="87"/>
      <c r="P777" s="87"/>
      <c r="Q777" s="87"/>
      <c r="R777" s="87"/>
      <c r="S777" s="87"/>
      <c r="T777" s="87"/>
      <c r="U777" s="11">
        <f>U778</f>
        <v>145</v>
      </c>
      <c r="V777" s="11">
        <f t="shared" si="722"/>
        <v>0</v>
      </c>
      <c r="W777" s="11">
        <f t="shared" si="722"/>
        <v>0</v>
      </c>
      <c r="X777" s="11">
        <f t="shared" si="722"/>
        <v>2757</v>
      </c>
      <c r="Y777" s="11">
        <f t="shared" si="722"/>
        <v>2902</v>
      </c>
      <c r="Z777" s="11">
        <f t="shared" si="722"/>
        <v>2757</v>
      </c>
    </row>
    <row r="778" spans="1:26" ht="17.25" hidden="1" customHeight="1" x14ac:dyDescent="0.25">
      <c r="A778" s="38" t="s">
        <v>24</v>
      </c>
      <c r="B778" s="60" t="s">
        <v>201</v>
      </c>
      <c r="C778" s="60" t="s">
        <v>7</v>
      </c>
      <c r="D778" s="60" t="s">
        <v>118</v>
      </c>
      <c r="E778" s="60" t="s">
        <v>651</v>
      </c>
      <c r="F778" s="26" t="s">
        <v>36</v>
      </c>
      <c r="G778" s="9"/>
      <c r="H778" s="9"/>
      <c r="I778" s="86"/>
      <c r="J778" s="86"/>
      <c r="K778" s="86"/>
      <c r="L778" s="86"/>
      <c r="M778" s="86"/>
      <c r="N778" s="86"/>
      <c r="O778" s="87"/>
      <c r="P778" s="87"/>
      <c r="Q778" s="87"/>
      <c r="R778" s="87"/>
      <c r="S778" s="87"/>
      <c r="T778" s="87"/>
      <c r="U778" s="11">
        <v>145</v>
      </c>
      <c r="V778" s="11"/>
      <c r="W778" s="11"/>
      <c r="X778" s="11">
        <v>2757</v>
      </c>
      <c r="Y778" s="11">
        <f>S778+U778+V778+W778+X778</f>
        <v>2902</v>
      </c>
      <c r="Z778" s="11">
        <f>T778+X778</f>
        <v>2757</v>
      </c>
    </row>
    <row r="779" spans="1:26" ht="51" hidden="1" x14ac:dyDescent="0.3">
      <c r="A779" s="70" t="s">
        <v>743</v>
      </c>
      <c r="B779" s="60" t="s">
        <v>201</v>
      </c>
      <c r="C779" s="60" t="s">
        <v>7</v>
      </c>
      <c r="D779" s="60" t="s">
        <v>118</v>
      </c>
      <c r="E779" s="60" t="s">
        <v>748</v>
      </c>
      <c r="F779" s="26"/>
      <c r="G779" s="9">
        <f t="shared" ref="G779:H783" si="723">G780</f>
        <v>0</v>
      </c>
      <c r="H779" s="9">
        <f t="shared" si="723"/>
        <v>0</v>
      </c>
      <c r="I779" s="86"/>
      <c r="J779" s="86"/>
      <c r="K779" s="86"/>
      <c r="L779" s="86"/>
      <c r="M779" s="86"/>
      <c r="N779" s="86"/>
      <c r="O779" s="87"/>
      <c r="P779" s="87"/>
      <c r="Q779" s="87"/>
      <c r="R779" s="87"/>
      <c r="S779" s="87"/>
      <c r="T779" s="87"/>
      <c r="U779" s="11">
        <f>U780</f>
        <v>120</v>
      </c>
      <c r="V779" s="11">
        <f t="shared" ref="V779:Z780" si="724">V780</f>
        <v>0</v>
      </c>
      <c r="W779" s="11">
        <f t="shared" si="724"/>
        <v>0</v>
      </c>
      <c r="X779" s="11">
        <f t="shared" si="724"/>
        <v>2280</v>
      </c>
      <c r="Y779" s="11">
        <f t="shared" si="724"/>
        <v>2400</v>
      </c>
      <c r="Z779" s="11">
        <f t="shared" si="724"/>
        <v>2280</v>
      </c>
    </row>
    <row r="780" spans="1:26" ht="33.75" hidden="1" customHeight="1" x14ac:dyDescent="0.25">
      <c r="A780" s="38" t="s">
        <v>12</v>
      </c>
      <c r="B780" s="60" t="s">
        <v>201</v>
      </c>
      <c r="C780" s="60" t="s">
        <v>7</v>
      </c>
      <c r="D780" s="60" t="s">
        <v>118</v>
      </c>
      <c r="E780" s="60" t="s">
        <v>748</v>
      </c>
      <c r="F780" s="60" t="s">
        <v>13</v>
      </c>
      <c r="G780" s="9">
        <f t="shared" si="723"/>
        <v>0</v>
      </c>
      <c r="H780" s="9">
        <f t="shared" si="723"/>
        <v>0</v>
      </c>
      <c r="I780" s="86"/>
      <c r="J780" s="86"/>
      <c r="K780" s="86"/>
      <c r="L780" s="86"/>
      <c r="M780" s="86"/>
      <c r="N780" s="86"/>
      <c r="O780" s="87"/>
      <c r="P780" s="87"/>
      <c r="Q780" s="87"/>
      <c r="R780" s="87"/>
      <c r="S780" s="87"/>
      <c r="T780" s="87"/>
      <c r="U780" s="11">
        <f>U781</f>
        <v>120</v>
      </c>
      <c r="V780" s="11">
        <f t="shared" si="724"/>
        <v>0</v>
      </c>
      <c r="W780" s="11">
        <f t="shared" si="724"/>
        <v>0</v>
      </c>
      <c r="X780" s="11">
        <f t="shared" si="724"/>
        <v>2280</v>
      </c>
      <c r="Y780" s="11">
        <f t="shared" si="724"/>
        <v>2400</v>
      </c>
      <c r="Z780" s="11">
        <f t="shared" si="724"/>
        <v>2280</v>
      </c>
    </row>
    <row r="781" spans="1:26" ht="17.25" hidden="1" customHeight="1" x14ac:dyDescent="0.25">
      <c r="A781" s="38" t="s">
        <v>24</v>
      </c>
      <c r="B781" s="60" t="s">
        <v>201</v>
      </c>
      <c r="C781" s="60" t="s">
        <v>7</v>
      </c>
      <c r="D781" s="60" t="s">
        <v>118</v>
      </c>
      <c r="E781" s="60" t="s">
        <v>748</v>
      </c>
      <c r="F781" s="26" t="s">
        <v>36</v>
      </c>
      <c r="G781" s="9"/>
      <c r="H781" s="9"/>
      <c r="I781" s="86"/>
      <c r="J781" s="86"/>
      <c r="K781" s="86"/>
      <c r="L781" s="86"/>
      <c r="M781" s="86"/>
      <c r="N781" s="86"/>
      <c r="O781" s="87"/>
      <c r="P781" s="87"/>
      <c r="Q781" s="87"/>
      <c r="R781" s="87"/>
      <c r="S781" s="87"/>
      <c r="T781" s="87"/>
      <c r="U781" s="11">
        <v>120</v>
      </c>
      <c r="V781" s="11"/>
      <c r="W781" s="11"/>
      <c r="X781" s="11">
        <v>2280</v>
      </c>
      <c r="Y781" s="11">
        <f>S781+U781+V781+W781+X781</f>
        <v>2400</v>
      </c>
      <c r="Z781" s="11">
        <f>T781+X781</f>
        <v>2280</v>
      </c>
    </row>
    <row r="782" spans="1:26" ht="51" hidden="1" x14ac:dyDescent="0.3">
      <c r="A782" s="70" t="s">
        <v>743</v>
      </c>
      <c r="B782" s="60" t="s">
        <v>201</v>
      </c>
      <c r="C782" s="60" t="s">
        <v>7</v>
      </c>
      <c r="D782" s="60" t="s">
        <v>118</v>
      </c>
      <c r="E782" s="60" t="s">
        <v>749</v>
      </c>
      <c r="F782" s="26"/>
      <c r="G782" s="9">
        <f t="shared" si="723"/>
        <v>0</v>
      </c>
      <c r="H782" s="9">
        <f t="shared" si="723"/>
        <v>0</v>
      </c>
      <c r="I782" s="86"/>
      <c r="J782" s="86"/>
      <c r="K782" s="86"/>
      <c r="L782" s="86"/>
      <c r="M782" s="86"/>
      <c r="N782" s="86"/>
      <c r="O782" s="87"/>
      <c r="P782" s="87"/>
      <c r="Q782" s="87"/>
      <c r="R782" s="87"/>
      <c r="S782" s="87"/>
      <c r="T782" s="87"/>
      <c r="U782" s="11">
        <f>U783</f>
        <v>200</v>
      </c>
      <c r="V782" s="11">
        <f t="shared" ref="V782:V783" si="725">V783</f>
        <v>0</v>
      </c>
      <c r="W782" s="11">
        <f t="shared" ref="W782:W783" si="726">W783</f>
        <v>0</v>
      </c>
      <c r="X782" s="11">
        <f t="shared" ref="X782:X783" si="727">X783</f>
        <v>3800</v>
      </c>
      <c r="Y782" s="11">
        <f t="shared" ref="Y782:Y783" si="728">Y783</f>
        <v>4000</v>
      </c>
      <c r="Z782" s="11">
        <f t="shared" ref="Z782:Z783" si="729">Z783</f>
        <v>3800</v>
      </c>
    </row>
    <row r="783" spans="1:26" ht="33" hidden="1" x14ac:dyDescent="0.25">
      <c r="A783" s="38" t="s">
        <v>12</v>
      </c>
      <c r="B783" s="60" t="s">
        <v>201</v>
      </c>
      <c r="C783" s="60" t="s">
        <v>7</v>
      </c>
      <c r="D783" s="60" t="s">
        <v>118</v>
      </c>
      <c r="E783" s="60" t="s">
        <v>749</v>
      </c>
      <c r="F783" s="60" t="s">
        <v>13</v>
      </c>
      <c r="G783" s="9">
        <f t="shared" si="723"/>
        <v>0</v>
      </c>
      <c r="H783" s="9">
        <f t="shared" si="723"/>
        <v>0</v>
      </c>
      <c r="I783" s="86"/>
      <c r="J783" s="86"/>
      <c r="K783" s="86"/>
      <c r="L783" s="86"/>
      <c r="M783" s="86"/>
      <c r="N783" s="86"/>
      <c r="O783" s="87"/>
      <c r="P783" s="87"/>
      <c r="Q783" s="87"/>
      <c r="R783" s="87"/>
      <c r="S783" s="87"/>
      <c r="T783" s="87"/>
      <c r="U783" s="11">
        <f>U784</f>
        <v>200</v>
      </c>
      <c r="V783" s="11">
        <f t="shared" si="725"/>
        <v>0</v>
      </c>
      <c r="W783" s="11">
        <f t="shared" si="726"/>
        <v>0</v>
      </c>
      <c r="X783" s="11">
        <f t="shared" si="727"/>
        <v>3800</v>
      </c>
      <c r="Y783" s="11">
        <f t="shared" si="728"/>
        <v>4000</v>
      </c>
      <c r="Z783" s="11">
        <f t="shared" si="729"/>
        <v>3800</v>
      </c>
    </row>
    <row r="784" spans="1:26" ht="17.25" hidden="1" customHeight="1" x14ac:dyDescent="0.25">
      <c r="A784" s="38" t="s">
        <v>24</v>
      </c>
      <c r="B784" s="60" t="s">
        <v>201</v>
      </c>
      <c r="C784" s="60" t="s">
        <v>7</v>
      </c>
      <c r="D784" s="60" t="s">
        <v>118</v>
      </c>
      <c r="E784" s="60" t="s">
        <v>749</v>
      </c>
      <c r="F784" s="26" t="s">
        <v>36</v>
      </c>
      <c r="G784" s="9"/>
      <c r="H784" s="9"/>
      <c r="I784" s="86"/>
      <c r="J784" s="86"/>
      <c r="K784" s="86"/>
      <c r="L784" s="86"/>
      <c r="M784" s="86"/>
      <c r="N784" s="86"/>
      <c r="O784" s="87"/>
      <c r="P784" s="87"/>
      <c r="Q784" s="87"/>
      <c r="R784" s="87"/>
      <c r="S784" s="87"/>
      <c r="T784" s="87"/>
      <c r="U784" s="11">
        <v>200</v>
      </c>
      <c r="V784" s="11"/>
      <c r="W784" s="11"/>
      <c r="X784" s="11">
        <v>3800</v>
      </c>
      <c r="Y784" s="11">
        <f>S784+U784+V784+W784+X784</f>
        <v>4000</v>
      </c>
      <c r="Z784" s="11">
        <f>T784+X784</f>
        <v>3800</v>
      </c>
    </row>
    <row r="785" spans="1:26" hidden="1" x14ac:dyDescent="0.25">
      <c r="A785" s="25"/>
      <c r="B785" s="26"/>
      <c r="C785" s="26"/>
      <c r="D785" s="26"/>
      <c r="E785" s="26"/>
      <c r="F785" s="9"/>
      <c r="G785" s="9"/>
      <c r="H785" s="9"/>
      <c r="I785" s="86"/>
      <c r="J785" s="86"/>
      <c r="K785" s="86"/>
      <c r="L785" s="86"/>
      <c r="M785" s="86"/>
      <c r="N785" s="86"/>
      <c r="O785" s="87"/>
      <c r="P785" s="87"/>
      <c r="Q785" s="87"/>
      <c r="R785" s="87"/>
      <c r="S785" s="87"/>
      <c r="T785" s="87"/>
      <c r="U785" s="87"/>
      <c r="V785" s="87"/>
      <c r="W785" s="87"/>
      <c r="X785" s="87"/>
      <c r="Y785" s="87"/>
      <c r="Z785" s="87"/>
    </row>
    <row r="786" spans="1:26" ht="18.75" hidden="1" x14ac:dyDescent="0.3">
      <c r="A786" s="23" t="s">
        <v>32</v>
      </c>
      <c r="B786" s="24">
        <v>913</v>
      </c>
      <c r="C786" s="24" t="s">
        <v>33</v>
      </c>
      <c r="D786" s="24" t="s">
        <v>17</v>
      </c>
      <c r="E786" s="24"/>
      <c r="F786" s="24"/>
      <c r="G786" s="15">
        <f t="shared" ref="G786:Z786" si="730">G787</f>
        <v>61610</v>
      </c>
      <c r="H786" s="15">
        <f t="shared" si="730"/>
        <v>0</v>
      </c>
      <c r="I786" s="15">
        <f t="shared" si="730"/>
        <v>0</v>
      </c>
      <c r="J786" s="15">
        <f t="shared" si="730"/>
        <v>0</v>
      </c>
      <c r="K786" s="15">
        <f t="shared" si="730"/>
        <v>0</v>
      </c>
      <c r="L786" s="15">
        <f t="shared" si="730"/>
        <v>0</v>
      </c>
      <c r="M786" s="15">
        <f t="shared" si="730"/>
        <v>61610</v>
      </c>
      <c r="N786" s="15">
        <f t="shared" si="730"/>
        <v>0</v>
      </c>
      <c r="O786" s="15">
        <f t="shared" si="730"/>
        <v>0</v>
      </c>
      <c r="P786" s="15">
        <f t="shared" si="730"/>
        <v>0</v>
      </c>
      <c r="Q786" s="15">
        <f t="shared" si="730"/>
        <v>0</v>
      </c>
      <c r="R786" s="15">
        <f t="shared" si="730"/>
        <v>0</v>
      </c>
      <c r="S786" s="15">
        <f t="shared" si="730"/>
        <v>61610</v>
      </c>
      <c r="T786" s="15">
        <f t="shared" si="730"/>
        <v>0</v>
      </c>
      <c r="U786" s="15">
        <f t="shared" si="730"/>
        <v>0</v>
      </c>
      <c r="V786" s="15">
        <f t="shared" si="730"/>
        <v>0</v>
      </c>
      <c r="W786" s="15">
        <f t="shared" si="730"/>
        <v>0</v>
      </c>
      <c r="X786" s="15">
        <f t="shared" si="730"/>
        <v>0</v>
      </c>
      <c r="Y786" s="15">
        <f t="shared" si="730"/>
        <v>61610</v>
      </c>
      <c r="Z786" s="15">
        <f t="shared" si="730"/>
        <v>0</v>
      </c>
    </row>
    <row r="787" spans="1:26" ht="66" hidden="1" x14ac:dyDescent="0.25">
      <c r="A787" s="25" t="s">
        <v>425</v>
      </c>
      <c r="B787" s="26">
        <v>913</v>
      </c>
      <c r="C787" s="26" t="s">
        <v>33</v>
      </c>
      <c r="D787" s="26" t="s">
        <v>17</v>
      </c>
      <c r="E787" s="26" t="s">
        <v>222</v>
      </c>
      <c r="F787" s="26"/>
      <c r="G787" s="9">
        <f t="shared" ref="G787" si="731">G788+G795</f>
        <v>61610</v>
      </c>
      <c r="H787" s="9">
        <f t="shared" ref="H787:N787" si="732">H788+H795</f>
        <v>0</v>
      </c>
      <c r="I787" s="9">
        <f t="shared" si="732"/>
        <v>0</v>
      </c>
      <c r="J787" s="9">
        <f t="shared" si="732"/>
        <v>0</v>
      </c>
      <c r="K787" s="9">
        <f t="shared" si="732"/>
        <v>0</v>
      </c>
      <c r="L787" s="9">
        <f t="shared" si="732"/>
        <v>0</v>
      </c>
      <c r="M787" s="9">
        <f t="shared" si="732"/>
        <v>61610</v>
      </c>
      <c r="N787" s="9">
        <f t="shared" si="732"/>
        <v>0</v>
      </c>
      <c r="O787" s="9">
        <f t="shared" ref="O787:T787" si="733">O788+O795</f>
        <v>0</v>
      </c>
      <c r="P787" s="9">
        <f t="shared" si="733"/>
        <v>0</v>
      </c>
      <c r="Q787" s="9">
        <f t="shared" si="733"/>
        <v>0</v>
      </c>
      <c r="R787" s="9">
        <f t="shared" si="733"/>
        <v>0</v>
      </c>
      <c r="S787" s="9">
        <f t="shared" si="733"/>
        <v>61610</v>
      </c>
      <c r="T787" s="9">
        <f t="shared" si="733"/>
        <v>0</v>
      </c>
      <c r="U787" s="9">
        <f t="shared" ref="U787:Z787" si="734">U788+U795</f>
        <v>0</v>
      </c>
      <c r="V787" s="9">
        <f t="shared" si="734"/>
        <v>0</v>
      </c>
      <c r="W787" s="9">
        <f t="shared" si="734"/>
        <v>0</v>
      </c>
      <c r="X787" s="9">
        <f t="shared" si="734"/>
        <v>0</v>
      </c>
      <c r="Y787" s="9">
        <f t="shared" si="734"/>
        <v>61610</v>
      </c>
      <c r="Z787" s="9">
        <f t="shared" si="734"/>
        <v>0</v>
      </c>
    </row>
    <row r="788" spans="1:26" ht="20.100000000000001" hidden="1" customHeight="1" x14ac:dyDescent="0.25">
      <c r="A788" s="28" t="s">
        <v>15</v>
      </c>
      <c r="B788" s="26">
        <v>913</v>
      </c>
      <c r="C788" s="26" t="s">
        <v>33</v>
      </c>
      <c r="D788" s="26" t="s">
        <v>17</v>
      </c>
      <c r="E788" s="26" t="s">
        <v>223</v>
      </c>
      <c r="F788" s="26"/>
      <c r="G788" s="9">
        <f t="shared" ref="G788" si="735">G789+G792</f>
        <v>18268</v>
      </c>
      <c r="H788" s="9">
        <f t="shared" ref="H788:N788" si="736">H789+H792</f>
        <v>0</v>
      </c>
      <c r="I788" s="9">
        <f t="shared" si="736"/>
        <v>0</v>
      </c>
      <c r="J788" s="9">
        <f t="shared" si="736"/>
        <v>0</v>
      </c>
      <c r="K788" s="9">
        <f t="shared" si="736"/>
        <v>0</v>
      </c>
      <c r="L788" s="9">
        <f t="shared" si="736"/>
        <v>0</v>
      </c>
      <c r="M788" s="9">
        <f t="shared" si="736"/>
        <v>18268</v>
      </c>
      <c r="N788" s="9">
        <f t="shared" si="736"/>
        <v>0</v>
      </c>
      <c r="O788" s="9">
        <f t="shared" ref="O788:T788" si="737">O789+O792</f>
        <v>0</v>
      </c>
      <c r="P788" s="9">
        <f t="shared" si="737"/>
        <v>0</v>
      </c>
      <c r="Q788" s="9">
        <f t="shared" si="737"/>
        <v>0</v>
      </c>
      <c r="R788" s="9">
        <f t="shared" si="737"/>
        <v>0</v>
      </c>
      <c r="S788" s="9">
        <f t="shared" si="737"/>
        <v>18268</v>
      </c>
      <c r="T788" s="9">
        <f t="shared" si="737"/>
        <v>0</v>
      </c>
      <c r="U788" s="9">
        <f t="shared" ref="U788:Z788" si="738">U789+U792</f>
        <v>0</v>
      </c>
      <c r="V788" s="9">
        <f t="shared" si="738"/>
        <v>0</v>
      </c>
      <c r="W788" s="9">
        <f t="shared" si="738"/>
        <v>0</v>
      </c>
      <c r="X788" s="9">
        <f t="shared" si="738"/>
        <v>0</v>
      </c>
      <c r="Y788" s="9">
        <f t="shared" si="738"/>
        <v>18268</v>
      </c>
      <c r="Z788" s="9">
        <f t="shared" si="738"/>
        <v>0</v>
      </c>
    </row>
    <row r="789" spans="1:26" ht="20.100000000000001" hidden="1" customHeight="1" x14ac:dyDescent="0.25">
      <c r="A789" s="28" t="s">
        <v>208</v>
      </c>
      <c r="B789" s="26">
        <v>913</v>
      </c>
      <c r="C789" s="26" t="s">
        <v>33</v>
      </c>
      <c r="D789" s="26" t="s">
        <v>17</v>
      </c>
      <c r="E789" s="26" t="s">
        <v>224</v>
      </c>
      <c r="F789" s="26"/>
      <c r="G789" s="9">
        <f t="shared" ref="G789:V790" si="739">G790</f>
        <v>15856</v>
      </c>
      <c r="H789" s="9">
        <f t="shared" si="739"/>
        <v>0</v>
      </c>
      <c r="I789" s="9">
        <f t="shared" si="739"/>
        <v>0</v>
      </c>
      <c r="J789" s="9">
        <f t="shared" si="739"/>
        <v>0</v>
      </c>
      <c r="K789" s="9">
        <f t="shared" si="739"/>
        <v>0</v>
      </c>
      <c r="L789" s="9">
        <f t="shared" si="739"/>
        <v>0</v>
      </c>
      <c r="M789" s="9">
        <f t="shared" si="739"/>
        <v>15856</v>
      </c>
      <c r="N789" s="9">
        <f t="shared" si="739"/>
        <v>0</v>
      </c>
      <c r="O789" s="9">
        <f t="shared" si="739"/>
        <v>0</v>
      </c>
      <c r="P789" s="9">
        <f t="shared" si="739"/>
        <v>0</v>
      </c>
      <c r="Q789" s="9">
        <f t="shared" si="739"/>
        <v>0</v>
      </c>
      <c r="R789" s="9">
        <f t="shared" si="739"/>
        <v>0</v>
      </c>
      <c r="S789" s="9">
        <f t="shared" si="739"/>
        <v>15856</v>
      </c>
      <c r="T789" s="9">
        <f t="shared" si="739"/>
        <v>0</v>
      </c>
      <c r="U789" s="9">
        <f t="shared" si="739"/>
        <v>0</v>
      </c>
      <c r="V789" s="9">
        <f t="shared" si="739"/>
        <v>0</v>
      </c>
      <c r="W789" s="9">
        <f t="shared" ref="U789:Z790" si="740">W790</f>
        <v>0</v>
      </c>
      <c r="X789" s="9">
        <f t="shared" si="740"/>
        <v>0</v>
      </c>
      <c r="Y789" s="9">
        <f t="shared" si="740"/>
        <v>15856</v>
      </c>
      <c r="Z789" s="9">
        <f t="shared" si="740"/>
        <v>0</v>
      </c>
    </row>
    <row r="790" spans="1:26" ht="33" hidden="1" x14ac:dyDescent="0.25">
      <c r="A790" s="25" t="s">
        <v>12</v>
      </c>
      <c r="B790" s="26">
        <v>913</v>
      </c>
      <c r="C790" s="26" t="s">
        <v>33</v>
      </c>
      <c r="D790" s="26" t="s">
        <v>17</v>
      </c>
      <c r="E790" s="26" t="s">
        <v>224</v>
      </c>
      <c r="F790" s="26" t="s">
        <v>13</v>
      </c>
      <c r="G790" s="8">
        <f t="shared" si="739"/>
        <v>15856</v>
      </c>
      <c r="H790" s="8">
        <f t="shared" si="739"/>
        <v>0</v>
      </c>
      <c r="I790" s="8">
        <f t="shared" si="739"/>
        <v>0</v>
      </c>
      <c r="J790" s="8">
        <f t="shared" si="739"/>
        <v>0</v>
      </c>
      <c r="K790" s="8">
        <f t="shared" si="739"/>
        <v>0</v>
      </c>
      <c r="L790" s="8">
        <f t="shared" si="739"/>
        <v>0</v>
      </c>
      <c r="M790" s="8">
        <f t="shared" si="739"/>
        <v>15856</v>
      </c>
      <c r="N790" s="8">
        <f t="shared" si="739"/>
        <v>0</v>
      </c>
      <c r="O790" s="8">
        <f t="shared" si="739"/>
        <v>0</v>
      </c>
      <c r="P790" s="8">
        <f t="shared" si="739"/>
        <v>0</v>
      </c>
      <c r="Q790" s="8">
        <f t="shared" si="739"/>
        <v>0</v>
      </c>
      <c r="R790" s="8">
        <f t="shared" si="739"/>
        <v>0</v>
      </c>
      <c r="S790" s="8">
        <f t="shared" si="739"/>
        <v>15856</v>
      </c>
      <c r="T790" s="8">
        <f t="shared" si="739"/>
        <v>0</v>
      </c>
      <c r="U790" s="8">
        <f t="shared" si="740"/>
        <v>0</v>
      </c>
      <c r="V790" s="8">
        <f t="shared" si="740"/>
        <v>0</v>
      </c>
      <c r="W790" s="8">
        <f t="shared" si="740"/>
        <v>0</v>
      </c>
      <c r="X790" s="8">
        <f t="shared" si="740"/>
        <v>0</v>
      </c>
      <c r="Y790" s="8">
        <f t="shared" si="740"/>
        <v>15856</v>
      </c>
      <c r="Z790" s="8">
        <f t="shared" si="740"/>
        <v>0</v>
      </c>
    </row>
    <row r="791" spans="1:26" ht="20.100000000000001" hidden="1" customHeight="1" x14ac:dyDescent="0.25">
      <c r="A791" s="28" t="s">
        <v>14</v>
      </c>
      <c r="B791" s="26">
        <v>913</v>
      </c>
      <c r="C791" s="26" t="s">
        <v>33</v>
      </c>
      <c r="D791" s="26" t="s">
        <v>17</v>
      </c>
      <c r="E791" s="26" t="s">
        <v>224</v>
      </c>
      <c r="F791" s="26">
        <v>610</v>
      </c>
      <c r="G791" s="9">
        <v>15856</v>
      </c>
      <c r="H791" s="9"/>
      <c r="I791" s="86"/>
      <c r="J791" s="86"/>
      <c r="K791" s="86"/>
      <c r="L791" s="86"/>
      <c r="M791" s="9">
        <f>G791+I791+J791+K791+L791</f>
        <v>15856</v>
      </c>
      <c r="N791" s="9">
        <f>H791+L791</f>
        <v>0</v>
      </c>
      <c r="O791" s="87"/>
      <c r="P791" s="87"/>
      <c r="Q791" s="87"/>
      <c r="R791" s="87"/>
      <c r="S791" s="9">
        <f>M791+O791+P791+Q791+R791</f>
        <v>15856</v>
      </c>
      <c r="T791" s="9">
        <f>N791+R791</f>
        <v>0</v>
      </c>
      <c r="U791" s="87"/>
      <c r="V791" s="87"/>
      <c r="W791" s="87"/>
      <c r="X791" s="87"/>
      <c r="Y791" s="9">
        <f>S791+U791+V791+W791+X791</f>
        <v>15856</v>
      </c>
      <c r="Z791" s="9">
        <f>T791+X791</f>
        <v>0</v>
      </c>
    </row>
    <row r="792" spans="1:26" ht="20.100000000000001" hidden="1" customHeight="1" x14ac:dyDescent="0.25">
      <c r="A792" s="28" t="s">
        <v>16</v>
      </c>
      <c r="B792" s="26">
        <v>913</v>
      </c>
      <c r="C792" s="26" t="s">
        <v>33</v>
      </c>
      <c r="D792" s="26" t="s">
        <v>17</v>
      </c>
      <c r="E792" s="26" t="s">
        <v>493</v>
      </c>
      <c r="F792" s="26"/>
      <c r="G792" s="9">
        <f t="shared" ref="G792:V793" si="741">G793</f>
        <v>2412</v>
      </c>
      <c r="H792" s="9">
        <f t="shared" si="741"/>
        <v>0</v>
      </c>
      <c r="I792" s="9">
        <f t="shared" si="741"/>
        <v>0</v>
      </c>
      <c r="J792" s="9">
        <f t="shared" si="741"/>
        <v>0</v>
      </c>
      <c r="K792" s="9">
        <f t="shared" si="741"/>
        <v>0</v>
      </c>
      <c r="L792" s="9">
        <f t="shared" si="741"/>
        <v>0</v>
      </c>
      <c r="M792" s="9">
        <f t="shared" si="741"/>
        <v>2412</v>
      </c>
      <c r="N792" s="9">
        <f t="shared" si="741"/>
        <v>0</v>
      </c>
      <c r="O792" s="9">
        <f t="shared" si="741"/>
        <v>0</v>
      </c>
      <c r="P792" s="9">
        <f t="shared" si="741"/>
        <v>0</v>
      </c>
      <c r="Q792" s="9">
        <f t="shared" si="741"/>
        <v>0</v>
      </c>
      <c r="R792" s="9">
        <f t="shared" si="741"/>
        <v>0</v>
      </c>
      <c r="S792" s="9">
        <f t="shared" si="741"/>
        <v>2412</v>
      </c>
      <c r="T792" s="9">
        <f t="shared" si="741"/>
        <v>0</v>
      </c>
      <c r="U792" s="9">
        <f t="shared" si="741"/>
        <v>0</v>
      </c>
      <c r="V792" s="9">
        <f t="shared" si="741"/>
        <v>0</v>
      </c>
      <c r="W792" s="9">
        <f t="shared" ref="U792:Z793" si="742">W793</f>
        <v>0</v>
      </c>
      <c r="X792" s="9">
        <f t="shared" si="742"/>
        <v>0</v>
      </c>
      <c r="Y792" s="9">
        <f t="shared" si="742"/>
        <v>2412</v>
      </c>
      <c r="Z792" s="9">
        <f t="shared" si="742"/>
        <v>0</v>
      </c>
    </row>
    <row r="793" spans="1:26" ht="33" hidden="1" x14ac:dyDescent="0.25">
      <c r="A793" s="25" t="s">
        <v>12</v>
      </c>
      <c r="B793" s="26">
        <v>913</v>
      </c>
      <c r="C793" s="26" t="s">
        <v>33</v>
      </c>
      <c r="D793" s="26" t="s">
        <v>17</v>
      </c>
      <c r="E793" s="26" t="s">
        <v>493</v>
      </c>
      <c r="F793" s="26" t="s">
        <v>13</v>
      </c>
      <c r="G793" s="9">
        <f t="shared" si="741"/>
        <v>2412</v>
      </c>
      <c r="H793" s="9">
        <f t="shared" si="741"/>
        <v>0</v>
      </c>
      <c r="I793" s="9">
        <f t="shared" si="741"/>
        <v>0</v>
      </c>
      <c r="J793" s="9">
        <f t="shared" si="741"/>
        <v>0</v>
      </c>
      <c r="K793" s="9">
        <f t="shared" si="741"/>
        <v>0</v>
      </c>
      <c r="L793" s="9">
        <f t="shared" si="741"/>
        <v>0</v>
      </c>
      <c r="M793" s="9">
        <f t="shared" si="741"/>
        <v>2412</v>
      </c>
      <c r="N793" s="9">
        <f t="shared" si="741"/>
        <v>0</v>
      </c>
      <c r="O793" s="9">
        <f t="shared" si="741"/>
        <v>0</v>
      </c>
      <c r="P793" s="9">
        <f t="shared" si="741"/>
        <v>0</v>
      </c>
      <c r="Q793" s="9">
        <f t="shared" si="741"/>
        <v>0</v>
      </c>
      <c r="R793" s="9">
        <f t="shared" si="741"/>
        <v>0</v>
      </c>
      <c r="S793" s="9">
        <f t="shared" si="741"/>
        <v>2412</v>
      </c>
      <c r="T793" s="9">
        <f t="shared" si="741"/>
        <v>0</v>
      </c>
      <c r="U793" s="9">
        <f t="shared" si="742"/>
        <v>0</v>
      </c>
      <c r="V793" s="9">
        <f t="shared" si="742"/>
        <v>0</v>
      </c>
      <c r="W793" s="9">
        <f t="shared" si="742"/>
        <v>0</v>
      </c>
      <c r="X793" s="9">
        <f t="shared" si="742"/>
        <v>0</v>
      </c>
      <c r="Y793" s="9">
        <f t="shared" si="742"/>
        <v>2412</v>
      </c>
      <c r="Z793" s="9">
        <f t="shared" si="742"/>
        <v>0</v>
      </c>
    </row>
    <row r="794" spans="1:26" ht="17.25" hidden="1" customHeight="1" x14ac:dyDescent="0.25">
      <c r="A794" s="38" t="s">
        <v>14</v>
      </c>
      <c r="B794" s="26">
        <v>913</v>
      </c>
      <c r="C794" s="26" t="s">
        <v>33</v>
      </c>
      <c r="D794" s="26" t="s">
        <v>17</v>
      </c>
      <c r="E794" s="26" t="s">
        <v>493</v>
      </c>
      <c r="F794" s="9">
        <v>610</v>
      </c>
      <c r="G794" s="9">
        <v>2412</v>
      </c>
      <c r="H794" s="9"/>
      <c r="I794" s="86"/>
      <c r="J794" s="86"/>
      <c r="K794" s="86"/>
      <c r="L794" s="86"/>
      <c r="M794" s="9">
        <f>G794+I794+J794+K794+L794</f>
        <v>2412</v>
      </c>
      <c r="N794" s="9">
        <f>H794+L794</f>
        <v>0</v>
      </c>
      <c r="O794" s="87"/>
      <c r="P794" s="87"/>
      <c r="Q794" s="87"/>
      <c r="R794" s="87"/>
      <c r="S794" s="9">
        <f>M794+O794+P794+Q794+R794</f>
        <v>2412</v>
      </c>
      <c r="T794" s="9">
        <f>N794+R794</f>
        <v>0</v>
      </c>
      <c r="U794" s="87"/>
      <c r="V794" s="87"/>
      <c r="W794" s="87"/>
      <c r="X794" s="87"/>
      <c r="Y794" s="9">
        <f>S794+U794+V794+W794+X794</f>
        <v>2412</v>
      </c>
      <c r="Z794" s="9">
        <f>T794+X794</f>
        <v>0</v>
      </c>
    </row>
    <row r="795" spans="1:26" ht="49.5" hidden="1" x14ac:dyDescent="0.25">
      <c r="A795" s="25" t="s">
        <v>211</v>
      </c>
      <c r="B795" s="26">
        <v>913</v>
      </c>
      <c r="C795" s="26" t="s">
        <v>33</v>
      </c>
      <c r="D795" s="26" t="s">
        <v>17</v>
      </c>
      <c r="E795" s="26" t="s">
        <v>225</v>
      </c>
      <c r="F795" s="26"/>
      <c r="G795" s="8">
        <f t="shared" ref="G795:V797" si="743">G796</f>
        <v>43342</v>
      </c>
      <c r="H795" s="8">
        <f t="shared" si="743"/>
        <v>0</v>
      </c>
      <c r="I795" s="8">
        <f t="shared" si="743"/>
        <v>0</v>
      </c>
      <c r="J795" s="8">
        <f t="shared" si="743"/>
        <v>0</v>
      </c>
      <c r="K795" s="8">
        <f t="shared" si="743"/>
        <v>0</v>
      </c>
      <c r="L795" s="8">
        <f t="shared" si="743"/>
        <v>0</v>
      </c>
      <c r="M795" s="8">
        <f t="shared" si="743"/>
        <v>43342</v>
      </c>
      <c r="N795" s="8">
        <f t="shared" si="743"/>
        <v>0</v>
      </c>
      <c r="O795" s="8">
        <f t="shared" si="743"/>
        <v>0</v>
      </c>
      <c r="P795" s="8">
        <f t="shared" si="743"/>
        <v>0</v>
      </c>
      <c r="Q795" s="8">
        <f t="shared" si="743"/>
        <v>0</v>
      </c>
      <c r="R795" s="8">
        <f t="shared" si="743"/>
        <v>0</v>
      </c>
      <c r="S795" s="8">
        <f t="shared" si="743"/>
        <v>43342</v>
      </c>
      <c r="T795" s="8">
        <f t="shared" si="743"/>
        <v>0</v>
      </c>
      <c r="U795" s="8">
        <f t="shared" si="743"/>
        <v>0</v>
      </c>
      <c r="V795" s="8">
        <f t="shared" si="743"/>
        <v>0</v>
      </c>
      <c r="W795" s="8">
        <f t="shared" ref="U795:Z797" si="744">W796</f>
        <v>0</v>
      </c>
      <c r="X795" s="8">
        <f t="shared" si="744"/>
        <v>0</v>
      </c>
      <c r="Y795" s="8">
        <f t="shared" si="744"/>
        <v>43342</v>
      </c>
      <c r="Z795" s="8">
        <f t="shared" si="744"/>
        <v>0</v>
      </c>
    </row>
    <row r="796" spans="1:26" ht="20.100000000000001" hidden="1" customHeight="1" x14ac:dyDescent="0.25">
      <c r="A796" s="28" t="s">
        <v>213</v>
      </c>
      <c r="B796" s="26">
        <v>913</v>
      </c>
      <c r="C796" s="26" t="s">
        <v>33</v>
      </c>
      <c r="D796" s="26" t="s">
        <v>17</v>
      </c>
      <c r="E796" s="26" t="s">
        <v>226</v>
      </c>
      <c r="F796" s="26"/>
      <c r="G796" s="9">
        <f t="shared" si="743"/>
        <v>43342</v>
      </c>
      <c r="H796" s="9">
        <f t="shared" si="743"/>
        <v>0</v>
      </c>
      <c r="I796" s="9">
        <f t="shared" si="743"/>
        <v>0</v>
      </c>
      <c r="J796" s="9">
        <f t="shared" si="743"/>
        <v>0</v>
      </c>
      <c r="K796" s="9">
        <f t="shared" si="743"/>
        <v>0</v>
      </c>
      <c r="L796" s="9">
        <f t="shared" si="743"/>
        <v>0</v>
      </c>
      <c r="M796" s="9">
        <f t="shared" si="743"/>
        <v>43342</v>
      </c>
      <c r="N796" s="9">
        <f t="shared" si="743"/>
        <v>0</v>
      </c>
      <c r="O796" s="9">
        <f t="shared" si="743"/>
        <v>0</v>
      </c>
      <c r="P796" s="9">
        <f t="shared" si="743"/>
        <v>0</v>
      </c>
      <c r="Q796" s="9">
        <f t="shared" si="743"/>
        <v>0</v>
      </c>
      <c r="R796" s="9">
        <f t="shared" si="743"/>
        <v>0</v>
      </c>
      <c r="S796" s="9">
        <f t="shared" si="743"/>
        <v>43342</v>
      </c>
      <c r="T796" s="9">
        <f t="shared" si="743"/>
        <v>0</v>
      </c>
      <c r="U796" s="9">
        <f t="shared" si="744"/>
        <v>0</v>
      </c>
      <c r="V796" s="9">
        <f t="shared" si="744"/>
        <v>0</v>
      </c>
      <c r="W796" s="9">
        <f t="shared" si="744"/>
        <v>0</v>
      </c>
      <c r="X796" s="9">
        <f t="shared" si="744"/>
        <v>0</v>
      </c>
      <c r="Y796" s="9">
        <f t="shared" si="744"/>
        <v>43342</v>
      </c>
      <c r="Z796" s="9">
        <f t="shared" si="744"/>
        <v>0</v>
      </c>
    </row>
    <row r="797" spans="1:26" ht="20.100000000000001" hidden="1" customHeight="1" x14ac:dyDescent="0.25">
      <c r="A797" s="28" t="s">
        <v>66</v>
      </c>
      <c r="B797" s="26">
        <v>913</v>
      </c>
      <c r="C797" s="26" t="s">
        <v>33</v>
      </c>
      <c r="D797" s="26" t="s">
        <v>17</v>
      </c>
      <c r="E797" s="26" t="s">
        <v>226</v>
      </c>
      <c r="F797" s="26" t="s">
        <v>67</v>
      </c>
      <c r="G797" s="9">
        <f t="shared" si="743"/>
        <v>43342</v>
      </c>
      <c r="H797" s="9">
        <f t="shared" si="743"/>
        <v>0</v>
      </c>
      <c r="I797" s="9">
        <f t="shared" si="743"/>
        <v>0</v>
      </c>
      <c r="J797" s="9">
        <f t="shared" si="743"/>
        <v>0</v>
      </c>
      <c r="K797" s="9">
        <f t="shared" si="743"/>
        <v>0</v>
      </c>
      <c r="L797" s="9">
        <f t="shared" si="743"/>
        <v>0</v>
      </c>
      <c r="M797" s="9">
        <f t="shared" si="743"/>
        <v>43342</v>
      </c>
      <c r="N797" s="9">
        <f t="shared" si="743"/>
        <v>0</v>
      </c>
      <c r="O797" s="9">
        <f t="shared" si="743"/>
        <v>0</v>
      </c>
      <c r="P797" s="9">
        <f t="shared" si="743"/>
        <v>0</v>
      </c>
      <c r="Q797" s="9">
        <f t="shared" si="743"/>
        <v>0</v>
      </c>
      <c r="R797" s="9">
        <f t="shared" si="743"/>
        <v>0</v>
      </c>
      <c r="S797" s="9">
        <f t="shared" si="743"/>
        <v>43342</v>
      </c>
      <c r="T797" s="9">
        <f t="shared" si="743"/>
        <v>0</v>
      </c>
      <c r="U797" s="9">
        <f t="shared" si="744"/>
        <v>0</v>
      </c>
      <c r="V797" s="9">
        <f t="shared" si="744"/>
        <v>0</v>
      </c>
      <c r="W797" s="9">
        <f t="shared" si="744"/>
        <v>0</v>
      </c>
      <c r="X797" s="9">
        <f t="shared" si="744"/>
        <v>0</v>
      </c>
      <c r="Y797" s="9">
        <f t="shared" si="744"/>
        <v>43342</v>
      </c>
      <c r="Z797" s="9">
        <f t="shared" si="744"/>
        <v>0</v>
      </c>
    </row>
    <row r="798" spans="1:26" ht="49.5" hidden="1" x14ac:dyDescent="0.25">
      <c r="A798" s="25" t="s">
        <v>408</v>
      </c>
      <c r="B798" s="26">
        <v>913</v>
      </c>
      <c r="C798" s="26" t="s">
        <v>33</v>
      </c>
      <c r="D798" s="26" t="s">
        <v>17</v>
      </c>
      <c r="E798" s="26" t="s">
        <v>226</v>
      </c>
      <c r="F798" s="9">
        <v>810</v>
      </c>
      <c r="G798" s="9">
        <v>43342</v>
      </c>
      <c r="H798" s="9"/>
      <c r="I798" s="86"/>
      <c r="J798" s="86"/>
      <c r="K798" s="86"/>
      <c r="L798" s="86"/>
      <c r="M798" s="9">
        <f>G798+I798+J798+K798+L798</f>
        <v>43342</v>
      </c>
      <c r="N798" s="9">
        <f>H798+L798</f>
        <v>0</v>
      </c>
      <c r="O798" s="87"/>
      <c r="P798" s="87"/>
      <c r="Q798" s="87"/>
      <c r="R798" s="87"/>
      <c r="S798" s="9">
        <f>M798+O798+P798+Q798+R798</f>
        <v>43342</v>
      </c>
      <c r="T798" s="9">
        <f>N798+R798</f>
        <v>0</v>
      </c>
      <c r="U798" s="87"/>
      <c r="V798" s="87"/>
      <c r="W798" s="87"/>
      <c r="X798" s="87"/>
      <c r="Y798" s="9">
        <f>S798+U798+V798+W798+X798</f>
        <v>43342</v>
      </c>
      <c r="Z798" s="9">
        <f>T798+X798</f>
        <v>0</v>
      </c>
    </row>
    <row r="799" spans="1:26" hidden="1" x14ac:dyDescent="0.25">
      <c r="A799" s="25"/>
      <c r="B799" s="26"/>
      <c r="C799" s="26"/>
      <c r="D799" s="26"/>
      <c r="E799" s="26"/>
      <c r="F799" s="9"/>
      <c r="G799" s="9"/>
      <c r="H799" s="9"/>
      <c r="I799" s="86"/>
      <c r="J799" s="86"/>
      <c r="K799" s="86"/>
      <c r="L799" s="86"/>
      <c r="M799" s="86"/>
      <c r="N799" s="86"/>
      <c r="O799" s="87"/>
      <c r="P799" s="87"/>
      <c r="Q799" s="87"/>
      <c r="R799" s="87"/>
      <c r="S799" s="87"/>
      <c r="T799" s="87"/>
      <c r="U799" s="87"/>
      <c r="V799" s="87"/>
      <c r="W799" s="87"/>
      <c r="X799" s="87"/>
      <c r="Y799" s="87"/>
      <c r="Z799" s="87"/>
    </row>
    <row r="800" spans="1:26" ht="40.5" hidden="1" x14ac:dyDescent="0.3">
      <c r="A800" s="20" t="s">
        <v>480</v>
      </c>
      <c r="B800" s="46">
        <v>914</v>
      </c>
      <c r="C800" s="21"/>
      <c r="D800" s="21"/>
      <c r="E800" s="21"/>
      <c r="F800" s="21"/>
      <c r="G800" s="6">
        <f t="shared" ref="G800:T800" si="745">G802+G821+G865+G828+G872+G846+G879</f>
        <v>70600</v>
      </c>
      <c r="H800" s="6">
        <f t="shared" si="745"/>
        <v>0</v>
      </c>
      <c r="I800" s="6">
        <f t="shared" si="745"/>
        <v>0</v>
      </c>
      <c r="J800" s="6">
        <f t="shared" si="745"/>
        <v>73799</v>
      </c>
      <c r="K800" s="6">
        <f t="shared" si="745"/>
        <v>0</v>
      </c>
      <c r="L800" s="6">
        <f t="shared" si="745"/>
        <v>69688</v>
      </c>
      <c r="M800" s="6">
        <f t="shared" si="745"/>
        <v>214087</v>
      </c>
      <c r="N800" s="6">
        <f t="shared" si="745"/>
        <v>69688</v>
      </c>
      <c r="O800" s="6">
        <f t="shared" si="745"/>
        <v>-225</v>
      </c>
      <c r="P800" s="6">
        <f t="shared" si="745"/>
        <v>518</v>
      </c>
      <c r="Q800" s="6">
        <f t="shared" si="745"/>
        <v>0</v>
      </c>
      <c r="R800" s="6">
        <f t="shared" si="745"/>
        <v>9841</v>
      </c>
      <c r="S800" s="6">
        <f t="shared" si="745"/>
        <v>224221</v>
      </c>
      <c r="T800" s="6">
        <f t="shared" si="745"/>
        <v>79529</v>
      </c>
      <c r="U800" s="6">
        <f t="shared" ref="U800:Z800" si="746">U802+U821+U865+U828+U872+U846+U879</f>
        <v>0</v>
      </c>
      <c r="V800" s="6">
        <f t="shared" si="746"/>
        <v>0</v>
      </c>
      <c r="W800" s="6">
        <f t="shared" si="746"/>
        <v>0</v>
      </c>
      <c r="X800" s="6">
        <f t="shared" si="746"/>
        <v>604572</v>
      </c>
      <c r="Y800" s="6">
        <f t="shared" si="746"/>
        <v>828793</v>
      </c>
      <c r="Z800" s="6">
        <f t="shared" si="746"/>
        <v>684101</v>
      </c>
    </row>
    <row r="801" spans="1:26" s="74" customFormat="1" hidden="1" x14ac:dyDescent="0.25">
      <c r="A801" s="75"/>
      <c r="B801" s="79"/>
      <c r="C801" s="27"/>
      <c r="D801" s="27"/>
      <c r="E801" s="27"/>
      <c r="F801" s="27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27" hidden="1" customHeight="1" x14ac:dyDescent="0.3">
      <c r="A802" s="23" t="s">
        <v>75</v>
      </c>
      <c r="B802" s="53">
        <v>914</v>
      </c>
      <c r="C802" s="24" t="s">
        <v>29</v>
      </c>
      <c r="D802" s="24" t="s">
        <v>76</v>
      </c>
      <c r="E802" s="24"/>
      <c r="F802" s="7"/>
      <c r="G802" s="15">
        <f>G803+G815</f>
        <v>17235</v>
      </c>
      <c r="H802" s="15">
        <f t="shared" ref="H802:N802" si="747">H803+H815</f>
        <v>0</v>
      </c>
      <c r="I802" s="15">
        <f t="shared" si="747"/>
        <v>0</v>
      </c>
      <c r="J802" s="15">
        <f t="shared" si="747"/>
        <v>0</v>
      </c>
      <c r="K802" s="15">
        <f t="shared" si="747"/>
        <v>0</v>
      </c>
      <c r="L802" s="15">
        <f t="shared" si="747"/>
        <v>0</v>
      </c>
      <c r="M802" s="15">
        <f t="shared" si="747"/>
        <v>17235</v>
      </c>
      <c r="N802" s="15">
        <f t="shared" si="747"/>
        <v>0</v>
      </c>
      <c r="O802" s="15">
        <f t="shared" ref="O802:T802" si="748">O803+O815</f>
        <v>-225</v>
      </c>
      <c r="P802" s="15">
        <f t="shared" si="748"/>
        <v>0</v>
      </c>
      <c r="Q802" s="15">
        <f t="shared" si="748"/>
        <v>0</v>
      </c>
      <c r="R802" s="15">
        <f t="shared" si="748"/>
        <v>0</v>
      </c>
      <c r="S802" s="15">
        <f t="shared" si="748"/>
        <v>17010</v>
      </c>
      <c r="T802" s="15">
        <f t="shared" si="748"/>
        <v>0</v>
      </c>
      <c r="U802" s="15">
        <f t="shared" ref="U802:Z802" si="749">U803+U815</f>
        <v>0</v>
      </c>
      <c r="V802" s="15">
        <f t="shared" si="749"/>
        <v>0</v>
      </c>
      <c r="W802" s="15">
        <f t="shared" si="749"/>
        <v>0</v>
      </c>
      <c r="X802" s="15">
        <f t="shared" si="749"/>
        <v>0</v>
      </c>
      <c r="Y802" s="15">
        <f t="shared" si="749"/>
        <v>17010</v>
      </c>
      <c r="Z802" s="15">
        <f t="shared" si="749"/>
        <v>0</v>
      </c>
    </row>
    <row r="803" spans="1:26" ht="49.5" hidden="1" x14ac:dyDescent="0.25">
      <c r="A803" s="25" t="s">
        <v>440</v>
      </c>
      <c r="B803" s="26">
        <v>914</v>
      </c>
      <c r="C803" s="26" t="s">
        <v>29</v>
      </c>
      <c r="D803" s="26" t="s">
        <v>76</v>
      </c>
      <c r="E803" s="26" t="s">
        <v>441</v>
      </c>
      <c r="F803" s="26"/>
      <c r="G803" s="8">
        <f>G808+G804</f>
        <v>14924</v>
      </c>
      <c r="H803" s="8">
        <f t="shared" ref="H803:N803" si="750">H808+H804</f>
        <v>0</v>
      </c>
      <c r="I803" s="8">
        <f t="shared" si="750"/>
        <v>0</v>
      </c>
      <c r="J803" s="8">
        <f t="shared" si="750"/>
        <v>0</v>
      </c>
      <c r="K803" s="8">
        <f t="shared" si="750"/>
        <v>0</v>
      </c>
      <c r="L803" s="8">
        <f t="shared" si="750"/>
        <v>0</v>
      </c>
      <c r="M803" s="8">
        <f t="shared" si="750"/>
        <v>14924</v>
      </c>
      <c r="N803" s="8">
        <f t="shared" si="750"/>
        <v>0</v>
      </c>
      <c r="O803" s="8">
        <f t="shared" ref="O803:T803" si="751">O808+O804</f>
        <v>-225</v>
      </c>
      <c r="P803" s="8">
        <f t="shared" si="751"/>
        <v>0</v>
      </c>
      <c r="Q803" s="8">
        <f t="shared" si="751"/>
        <v>0</v>
      </c>
      <c r="R803" s="8">
        <f t="shared" si="751"/>
        <v>0</v>
      </c>
      <c r="S803" s="8">
        <f t="shared" si="751"/>
        <v>14699</v>
      </c>
      <c r="T803" s="8">
        <f t="shared" si="751"/>
        <v>0</v>
      </c>
      <c r="U803" s="8">
        <f t="shared" ref="U803:Z803" si="752">U808+U804</f>
        <v>0</v>
      </c>
      <c r="V803" s="8">
        <f t="shared" si="752"/>
        <v>0</v>
      </c>
      <c r="W803" s="8">
        <f t="shared" si="752"/>
        <v>0</v>
      </c>
      <c r="X803" s="8">
        <f t="shared" si="752"/>
        <v>0</v>
      </c>
      <c r="Y803" s="8">
        <f t="shared" si="752"/>
        <v>14699</v>
      </c>
      <c r="Z803" s="8">
        <f t="shared" si="752"/>
        <v>0</v>
      </c>
    </row>
    <row r="804" spans="1:26" ht="33" hidden="1" x14ac:dyDescent="0.25">
      <c r="A804" s="25" t="s">
        <v>77</v>
      </c>
      <c r="B804" s="26">
        <v>914</v>
      </c>
      <c r="C804" s="26" t="s">
        <v>29</v>
      </c>
      <c r="D804" s="26" t="s">
        <v>177</v>
      </c>
      <c r="E804" s="26" t="s">
        <v>634</v>
      </c>
      <c r="F804" s="26"/>
      <c r="G804" s="11">
        <f t="shared" ref="G804:V806" si="753">G805</f>
        <v>8953</v>
      </c>
      <c r="H804" s="11">
        <f t="shared" si="753"/>
        <v>0</v>
      </c>
      <c r="I804" s="11">
        <f t="shared" si="753"/>
        <v>0</v>
      </c>
      <c r="J804" s="11">
        <f t="shared" si="753"/>
        <v>0</v>
      </c>
      <c r="K804" s="11">
        <f t="shared" si="753"/>
        <v>0</v>
      </c>
      <c r="L804" s="11">
        <f t="shared" si="753"/>
        <v>0</v>
      </c>
      <c r="M804" s="11">
        <f t="shared" si="753"/>
        <v>8953</v>
      </c>
      <c r="N804" s="11">
        <f t="shared" si="753"/>
        <v>0</v>
      </c>
      <c r="O804" s="11">
        <f t="shared" si="753"/>
        <v>0</v>
      </c>
      <c r="P804" s="11">
        <f t="shared" si="753"/>
        <v>0</v>
      </c>
      <c r="Q804" s="11">
        <f t="shared" si="753"/>
        <v>0</v>
      </c>
      <c r="R804" s="11">
        <f t="shared" si="753"/>
        <v>0</v>
      </c>
      <c r="S804" s="11">
        <f t="shared" si="753"/>
        <v>8953</v>
      </c>
      <c r="T804" s="11">
        <f t="shared" si="753"/>
        <v>0</v>
      </c>
      <c r="U804" s="11">
        <f t="shared" si="753"/>
        <v>0</v>
      </c>
      <c r="V804" s="11">
        <f t="shared" si="753"/>
        <v>0</v>
      </c>
      <c r="W804" s="11">
        <f t="shared" ref="U804:Z806" si="754">W805</f>
        <v>0</v>
      </c>
      <c r="X804" s="11">
        <f t="shared" si="754"/>
        <v>0</v>
      </c>
      <c r="Y804" s="11">
        <f t="shared" si="754"/>
        <v>8953</v>
      </c>
      <c r="Z804" s="11">
        <f t="shared" si="754"/>
        <v>0</v>
      </c>
    </row>
    <row r="805" spans="1:26" ht="33" hidden="1" x14ac:dyDescent="0.25">
      <c r="A805" s="25" t="s">
        <v>178</v>
      </c>
      <c r="B805" s="26">
        <v>914</v>
      </c>
      <c r="C805" s="26" t="s">
        <v>29</v>
      </c>
      <c r="D805" s="26" t="s">
        <v>177</v>
      </c>
      <c r="E805" s="26" t="s">
        <v>635</v>
      </c>
      <c r="F805" s="26"/>
      <c r="G805" s="11">
        <f t="shared" si="753"/>
        <v>8953</v>
      </c>
      <c r="H805" s="11">
        <f t="shared" si="753"/>
        <v>0</v>
      </c>
      <c r="I805" s="11">
        <f t="shared" si="753"/>
        <v>0</v>
      </c>
      <c r="J805" s="11">
        <f t="shared" si="753"/>
        <v>0</v>
      </c>
      <c r="K805" s="11">
        <f t="shared" si="753"/>
        <v>0</v>
      </c>
      <c r="L805" s="11">
        <f t="shared" si="753"/>
        <v>0</v>
      </c>
      <c r="M805" s="11">
        <f t="shared" si="753"/>
        <v>8953</v>
      </c>
      <c r="N805" s="11">
        <f t="shared" si="753"/>
        <v>0</v>
      </c>
      <c r="O805" s="11">
        <f t="shared" si="753"/>
        <v>0</v>
      </c>
      <c r="P805" s="11">
        <f t="shared" si="753"/>
        <v>0</v>
      </c>
      <c r="Q805" s="11">
        <f t="shared" si="753"/>
        <v>0</v>
      </c>
      <c r="R805" s="11">
        <f t="shared" si="753"/>
        <v>0</v>
      </c>
      <c r="S805" s="11">
        <f t="shared" si="753"/>
        <v>8953</v>
      </c>
      <c r="T805" s="11">
        <f t="shared" si="753"/>
        <v>0</v>
      </c>
      <c r="U805" s="11">
        <f t="shared" si="754"/>
        <v>0</v>
      </c>
      <c r="V805" s="11">
        <f t="shared" si="754"/>
        <v>0</v>
      </c>
      <c r="W805" s="11">
        <f t="shared" si="754"/>
        <v>0</v>
      </c>
      <c r="X805" s="11">
        <f t="shared" si="754"/>
        <v>0</v>
      </c>
      <c r="Y805" s="11">
        <f t="shared" si="754"/>
        <v>8953</v>
      </c>
      <c r="Z805" s="11">
        <f t="shared" si="754"/>
        <v>0</v>
      </c>
    </row>
    <row r="806" spans="1:26" ht="33" hidden="1" x14ac:dyDescent="0.25">
      <c r="A806" s="25" t="s">
        <v>12</v>
      </c>
      <c r="B806" s="26">
        <v>914</v>
      </c>
      <c r="C806" s="26" t="s">
        <v>29</v>
      </c>
      <c r="D806" s="26" t="s">
        <v>177</v>
      </c>
      <c r="E806" s="26" t="s">
        <v>635</v>
      </c>
      <c r="F806" s="26" t="s">
        <v>13</v>
      </c>
      <c r="G806" s="11">
        <f t="shared" si="753"/>
        <v>8953</v>
      </c>
      <c r="H806" s="11">
        <f t="shared" si="753"/>
        <v>0</v>
      </c>
      <c r="I806" s="11">
        <f t="shared" si="753"/>
        <v>0</v>
      </c>
      <c r="J806" s="11">
        <f t="shared" si="753"/>
        <v>0</v>
      </c>
      <c r="K806" s="11">
        <f t="shared" si="753"/>
        <v>0</v>
      </c>
      <c r="L806" s="11">
        <f t="shared" si="753"/>
        <v>0</v>
      </c>
      <c r="M806" s="11">
        <f t="shared" si="753"/>
        <v>8953</v>
      </c>
      <c r="N806" s="11">
        <f t="shared" si="753"/>
        <v>0</v>
      </c>
      <c r="O806" s="11">
        <f t="shared" si="753"/>
        <v>0</v>
      </c>
      <c r="P806" s="11">
        <f t="shared" si="753"/>
        <v>0</v>
      </c>
      <c r="Q806" s="11">
        <f t="shared" si="753"/>
        <v>0</v>
      </c>
      <c r="R806" s="11">
        <f t="shared" si="753"/>
        <v>0</v>
      </c>
      <c r="S806" s="11">
        <f t="shared" si="753"/>
        <v>8953</v>
      </c>
      <c r="T806" s="11">
        <f t="shared" si="753"/>
        <v>0</v>
      </c>
      <c r="U806" s="11">
        <f t="shared" si="754"/>
        <v>0</v>
      </c>
      <c r="V806" s="11">
        <f t="shared" si="754"/>
        <v>0</v>
      </c>
      <c r="W806" s="11">
        <f t="shared" si="754"/>
        <v>0</v>
      </c>
      <c r="X806" s="11">
        <f t="shared" si="754"/>
        <v>0</v>
      </c>
      <c r="Y806" s="11">
        <f t="shared" si="754"/>
        <v>8953</v>
      </c>
      <c r="Z806" s="11">
        <f t="shared" si="754"/>
        <v>0</v>
      </c>
    </row>
    <row r="807" spans="1:26" ht="20.100000000000001" hidden="1" customHeight="1" x14ac:dyDescent="0.25">
      <c r="A807" s="28" t="s">
        <v>14</v>
      </c>
      <c r="B807" s="26">
        <v>914</v>
      </c>
      <c r="C807" s="26" t="s">
        <v>29</v>
      </c>
      <c r="D807" s="26" t="s">
        <v>177</v>
      </c>
      <c r="E807" s="26" t="s">
        <v>635</v>
      </c>
      <c r="F807" s="26" t="s">
        <v>35</v>
      </c>
      <c r="G807" s="9">
        <f>8690+263</f>
        <v>8953</v>
      </c>
      <c r="H807" s="9"/>
      <c r="I807" s="86"/>
      <c r="J807" s="86"/>
      <c r="K807" s="86"/>
      <c r="L807" s="86"/>
      <c r="M807" s="9">
        <f>G807+I807+J807+K807+L807</f>
        <v>8953</v>
      </c>
      <c r="N807" s="9">
        <f>H807+L807</f>
        <v>0</v>
      </c>
      <c r="O807" s="87"/>
      <c r="P807" s="87"/>
      <c r="Q807" s="87"/>
      <c r="R807" s="87"/>
      <c r="S807" s="9">
        <f>M807+O807+P807+Q807+R807</f>
        <v>8953</v>
      </c>
      <c r="T807" s="9">
        <f>N807+R807</f>
        <v>0</v>
      </c>
      <c r="U807" s="87"/>
      <c r="V807" s="87"/>
      <c r="W807" s="87"/>
      <c r="X807" s="87"/>
      <c r="Y807" s="9">
        <f>S807+U807+V807+W807+X807</f>
        <v>8953</v>
      </c>
      <c r="Z807" s="9">
        <f>T807+X807</f>
        <v>0</v>
      </c>
    </row>
    <row r="808" spans="1:26" ht="20.100000000000001" hidden="1" customHeight="1" x14ac:dyDescent="0.25">
      <c r="A808" s="28" t="s">
        <v>15</v>
      </c>
      <c r="B808" s="26">
        <v>914</v>
      </c>
      <c r="C808" s="26" t="s">
        <v>29</v>
      </c>
      <c r="D808" s="26" t="s">
        <v>76</v>
      </c>
      <c r="E808" s="26" t="s">
        <v>442</v>
      </c>
      <c r="F808" s="26"/>
      <c r="G808" s="9">
        <f t="shared" ref="G808" si="755">G809+G812</f>
        <v>5971</v>
      </c>
      <c r="H808" s="9">
        <f t="shared" ref="H808:N808" si="756">H809+H812</f>
        <v>0</v>
      </c>
      <c r="I808" s="9">
        <f t="shared" si="756"/>
        <v>0</v>
      </c>
      <c r="J808" s="9">
        <f t="shared" si="756"/>
        <v>0</v>
      </c>
      <c r="K808" s="9">
        <f t="shared" si="756"/>
        <v>0</v>
      </c>
      <c r="L808" s="9">
        <f t="shared" si="756"/>
        <v>0</v>
      </c>
      <c r="M808" s="9">
        <f t="shared" si="756"/>
        <v>5971</v>
      </c>
      <c r="N808" s="9">
        <f t="shared" si="756"/>
        <v>0</v>
      </c>
      <c r="O808" s="9">
        <f t="shared" ref="O808:T808" si="757">O809+O812</f>
        <v>-225</v>
      </c>
      <c r="P808" s="9">
        <f t="shared" si="757"/>
        <v>0</v>
      </c>
      <c r="Q808" s="9">
        <f t="shared" si="757"/>
        <v>0</v>
      </c>
      <c r="R808" s="9">
        <f t="shared" si="757"/>
        <v>0</v>
      </c>
      <c r="S808" s="9">
        <f t="shared" si="757"/>
        <v>5746</v>
      </c>
      <c r="T808" s="9">
        <f t="shared" si="757"/>
        <v>0</v>
      </c>
      <c r="U808" s="9">
        <f t="shared" ref="U808:Z808" si="758">U809+U812</f>
        <v>0</v>
      </c>
      <c r="V808" s="9">
        <f t="shared" si="758"/>
        <v>0</v>
      </c>
      <c r="W808" s="9">
        <f t="shared" si="758"/>
        <v>0</v>
      </c>
      <c r="X808" s="9">
        <f t="shared" si="758"/>
        <v>0</v>
      </c>
      <c r="Y808" s="9">
        <f t="shared" si="758"/>
        <v>5746</v>
      </c>
      <c r="Z808" s="9">
        <f t="shared" si="758"/>
        <v>0</v>
      </c>
    </row>
    <row r="809" spans="1:26" ht="20.100000000000001" hidden="1" customHeight="1" x14ac:dyDescent="0.25">
      <c r="A809" s="28" t="s">
        <v>175</v>
      </c>
      <c r="B809" s="26">
        <v>914</v>
      </c>
      <c r="C809" s="26" t="s">
        <v>29</v>
      </c>
      <c r="D809" s="26" t="s">
        <v>177</v>
      </c>
      <c r="E809" s="26" t="s">
        <v>443</v>
      </c>
      <c r="F809" s="26"/>
      <c r="G809" s="9">
        <f t="shared" ref="G809:V810" si="759">G810</f>
        <v>5968</v>
      </c>
      <c r="H809" s="9">
        <f t="shared" si="759"/>
        <v>0</v>
      </c>
      <c r="I809" s="9">
        <f t="shared" si="759"/>
        <v>0</v>
      </c>
      <c r="J809" s="9">
        <f t="shared" si="759"/>
        <v>0</v>
      </c>
      <c r="K809" s="9">
        <f t="shared" si="759"/>
        <v>0</v>
      </c>
      <c r="L809" s="9">
        <f t="shared" si="759"/>
        <v>0</v>
      </c>
      <c r="M809" s="9">
        <f t="shared" si="759"/>
        <v>5968</v>
      </c>
      <c r="N809" s="9">
        <f t="shared" si="759"/>
        <v>0</v>
      </c>
      <c r="O809" s="9">
        <f t="shared" si="759"/>
        <v>-225</v>
      </c>
      <c r="P809" s="9">
        <f t="shared" si="759"/>
        <v>0</v>
      </c>
      <c r="Q809" s="9">
        <f t="shared" si="759"/>
        <v>0</v>
      </c>
      <c r="R809" s="9">
        <f t="shared" si="759"/>
        <v>0</v>
      </c>
      <c r="S809" s="9">
        <f t="shared" si="759"/>
        <v>5743</v>
      </c>
      <c r="T809" s="9">
        <f t="shared" si="759"/>
        <v>0</v>
      </c>
      <c r="U809" s="9">
        <f t="shared" si="759"/>
        <v>0</v>
      </c>
      <c r="V809" s="9">
        <f t="shared" si="759"/>
        <v>0</v>
      </c>
      <c r="W809" s="9">
        <f t="shared" ref="U809:Z810" si="760">W810</f>
        <v>0</v>
      </c>
      <c r="X809" s="9">
        <f t="shared" si="760"/>
        <v>0</v>
      </c>
      <c r="Y809" s="9">
        <f t="shared" si="760"/>
        <v>5743</v>
      </c>
      <c r="Z809" s="9">
        <f t="shared" si="760"/>
        <v>0</v>
      </c>
    </row>
    <row r="810" spans="1:26" ht="33" hidden="1" x14ac:dyDescent="0.25">
      <c r="A810" s="25" t="s">
        <v>243</v>
      </c>
      <c r="B810" s="26">
        <v>914</v>
      </c>
      <c r="C810" s="26" t="s">
        <v>29</v>
      </c>
      <c r="D810" s="26" t="s">
        <v>177</v>
      </c>
      <c r="E810" s="26" t="s">
        <v>443</v>
      </c>
      <c r="F810" s="26" t="s">
        <v>31</v>
      </c>
      <c r="G810" s="8">
        <f t="shared" si="759"/>
        <v>5968</v>
      </c>
      <c r="H810" s="8">
        <f t="shared" si="759"/>
        <v>0</v>
      </c>
      <c r="I810" s="8">
        <f t="shared" si="759"/>
        <v>0</v>
      </c>
      <c r="J810" s="8">
        <f t="shared" si="759"/>
        <v>0</v>
      </c>
      <c r="K810" s="8">
        <f t="shared" si="759"/>
        <v>0</v>
      </c>
      <c r="L810" s="8">
        <f t="shared" si="759"/>
        <v>0</v>
      </c>
      <c r="M810" s="8">
        <f t="shared" si="759"/>
        <v>5968</v>
      </c>
      <c r="N810" s="8">
        <f t="shared" si="759"/>
        <v>0</v>
      </c>
      <c r="O810" s="8">
        <f t="shared" si="759"/>
        <v>-225</v>
      </c>
      <c r="P810" s="8">
        <f t="shared" si="759"/>
        <v>0</v>
      </c>
      <c r="Q810" s="8">
        <f t="shared" si="759"/>
        <v>0</v>
      </c>
      <c r="R810" s="8">
        <f t="shared" si="759"/>
        <v>0</v>
      </c>
      <c r="S810" s="8">
        <f t="shared" si="759"/>
        <v>5743</v>
      </c>
      <c r="T810" s="8">
        <f t="shared" si="759"/>
        <v>0</v>
      </c>
      <c r="U810" s="8">
        <f t="shared" si="760"/>
        <v>0</v>
      </c>
      <c r="V810" s="8">
        <f t="shared" si="760"/>
        <v>0</v>
      </c>
      <c r="W810" s="8">
        <f t="shared" si="760"/>
        <v>0</v>
      </c>
      <c r="X810" s="8">
        <f t="shared" si="760"/>
        <v>0</v>
      </c>
      <c r="Y810" s="8">
        <f t="shared" si="760"/>
        <v>5743</v>
      </c>
      <c r="Z810" s="8">
        <f t="shared" si="760"/>
        <v>0</v>
      </c>
    </row>
    <row r="811" spans="1:26" ht="33" hidden="1" x14ac:dyDescent="0.25">
      <c r="A811" s="25" t="s">
        <v>37</v>
      </c>
      <c r="B811" s="26">
        <v>914</v>
      </c>
      <c r="C811" s="26" t="s">
        <v>29</v>
      </c>
      <c r="D811" s="26" t="s">
        <v>177</v>
      </c>
      <c r="E811" s="26" t="s">
        <v>443</v>
      </c>
      <c r="F811" s="26" t="s">
        <v>38</v>
      </c>
      <c r="G811" s="9">
        <f>4668+1300</f>
        <v>5968</v>
      </c>
      <c r="H811" s="9"/>
      <c r="I811" s="86"/>
      <c r="J811" s="86"/>
      <c r="K811" s="86"/>
      <c r="L811" s="86"/>
      <c r="M811" s="9">
        <f>G811+I811+J811+K811+L811</f>
        <v>5968</v>
      </c>
      <c r="N811" s="9">
        <f>H811+L811</f>
        <v>0</v>
      </c>
      <c r="O811" s="8">
        <v>-225</v>
      </c>
      <c r="P811" s="87"/>
      <c r="Q811" s="87"/>
      <c r="R811" s="87"/>
      <c r="S811" s="9">
        <f>M811+O811+P811+Q811+R811</f>
        <v>5743</v>
      </c>
      <c r="T811" s="9">
        <f>N811+R811</f>
        <v>0</v>
      </c>
      <c r="U811" s="8"/>
      <c r="V811" s="87"/>
      <c r="W811" s="87"/>
      <c r="X811" s="87"/>
      <c r="Y811" s="9">
        <f>S811+U811+V811+W811+X811</f>
        <v>5743</v>
      </c>
      <c r="Z811" s="9">
        <f>T811+X811</f>
        <v>0</v>
      </c>
    </row>
    <row r="812" spans="1:26" ht="33" hidden="1" x14ac:dyDescent="0.25">
      <c r="A812" s="25" t="s">
        <v>637</v>
      </c>
      <c r="B812" s="26">
        <v>914</v>
      </c>
      <c r="C812" s="26" t="s">
        <v>29</v>
      </c>
      <c r="D812" s="26" t="s">
        <v>177</v>
      </c>
      <c r="E812" s="26" t="s">
        <v>636</v>
      </c>
      <c r="F812" s="26"/>
      <c r="G812" s="9">
        <f t="shared" ref="G812:V813" si="761">G813</f>
        <v>3</v>
      </c>
      <c r="H812" s="9">
        <f t="shared" si="761"/>
        <v>0</v>
      </c>
      <c r="I812" s="9">
        <f t="shared" si="761"/>
        <v>0</v>
      </c>
      <c r="J812" s="9">
        <f t="shared" si="761"/>
        <v>0</v>
      </c>
      <c r="K812" s="9">
        <f t="shared" si="761"/>
        <v>0</v>
      </c>
      <c r="L812" s="9">
        <f t="shared" si="761"/>
        <v>0</v>
      </c>
      <c r="M812" s="9">
        <f t="shared" si="761"/>
        <v>3</v>
      </c>
      <c r="N812" s="9">
        <f t="shared" si="761"/>
        <v>0</v>
      </c>
      <c r="O812" s="9">
        <f t="shared" si="761"/>
        <v>0</v>
      </c>
      <c r="P812" s="9">
        <f t="shared" si="761"/>
        <v>0</v>
      </c>
      <c r="Q812" s="9">
        <f t="shared" si="761"/>
        <v>0</v>
      </c>
      <c r="R812" s="9">
        <f t="shared" si="761"/>
        <v>0</v>
      </c>
      <c r="S812" s="9">
        <f t="shared" si="761"/>
        <v>3</v>
      </c>
      <c r="T812" s="9">
        <f t="shared" si="761"/>
        <v>0</v>
      </c>
      <c r="U812" s="9">
        <f t="shared" si="761"/>
        <v>0</v>
      </c>
      <c r="V812" s="9">
        <f t="shared" si="761"/>
        <v>0</v>
      </c>
      <c r="W812" s="9">
        <f t="shared" ref="U812:Z813" si="762">W813</f>
        <v>0</v>
      </c>
      <c r="X812" s="9">
        <f t="shared" si="762"/>
        <v>0</v>
      </c>
      <c r="Y812" s="9">
        <f t="shared" si="762"/>
        <v>3</v>
      </c>
      <c r="Z812" s="9">
        <f t="shared" si="762"/>
        <v>0</v>
      </c>
    </row>
    <row r="813" spans="1:26" ht="33" hidden="1" x14ac:dyDescent="0.25">
      <c r="A813" s="25" t="s">
        <v>12</v>
      </c>
      <c r="B813" s="26">
        <v>914</v>
      </c>
      <c r="C813" s="26" t="s">
        <v>29</v>
      </c>
      <c r="D813" s="26" t="s">
        <v>177</v>
      </c>
      <c r="E813" s="26" t="s">
        <v>636</v>
      </c>
      <c r="F813" s="26" t="s">
        <v>13</v>
      </c>
      <c r="G813" s="9">
        <f t="shared" si="761"/>
        <v>3</v>
      </c>
      <c r="H813" s="9">
        <f t="shared" si="761"/>
        <v>0</v>
      </c>
      <c r="I813" s="9">
        <f t="shared" si="761"/>
        <v>0</v>
      </c>
      <c r="J813" s="9">
        <f t="shared" si="761"/>
        <v>0</v>
      </c>
      <c r="K813" s="9">
        <f t="shared" si="761"/>
        <v>0</v>
      </c>
      <c r="L813" s="9">
        <f t="shared" si="761"/>
        <v>0</v>
      </c>
      <c r="M813" s="9">
        <f t="shared" si="761"/>
        <v>3</v>
      </c>
      <c r="N813" s="9">
        <f t="shared" si="761"/>
        <v>0</v>
      </c>
      <c r="O813" s="9">
        <f t="shared" si="761"/>
        <v>0</v>
      </c>
      <c r="P813" s="9">
        <f t="shared" si="761"/>
        <v>0</v>
      </c>
      <c r="Q813" s="9">
        <f t="shared" si="761"/>
        <v>0</v>
      </c>
      <c r="R813" s="9">
        <f t="shared" si="761"/>
        <v>0</v>
      </c>
      <c r="S813" s="9">
        <f t="shared" si="761"/>
        <v>3</v>
      </c>
      <c r="T813" s="9">
        <f t="shared" si="761"/>
        <v>0</v>
      </c>
      <c r="U813" s="9">
        <f t="shared" si="762"/>
        <v>0</v>
      </c>
      <c r="V813" s="9">
        <f t="shared" si="762"/>
        <v>0</v>
      </c>
      <c r="W813" s="9">
        <f t="shared" si="762"/>
        <v>0</v>
      </c>
      <c r="X813" s="9">
        <f t="shared" si="762"/>
        <v>0</v>
      </c>
      <c r="Y813" s="9">
        <f t="shared" si="762"/>
        <v>3</v>
      </c>
      <c r="Z813" s="9">
        <f t="shared" si="762"/>
        <v>0</v>
      </c>
    </row>
    <row r="814" spans="1:26" ht="20.100000000000001" hidden="1" customHeight="1" x14ac:dyDescent="0.25">
      <c r="A814" s="28" t="s">
        <v>14</v>
      </c>
      <c r="B814" s="26">
        <v>914</v>
      </c>
      <c r="C814" s="26" t="s">
        <v>29</v>
      </c>
      <c r="D814" s="26" t="s">
        <v>177</v>
      </c>
      <c r="E814" s="26" t="s">
        <v>636</v>
      </c>
      <c r="F814" s="26" t="s">
        <v>35</v>
      </c>
      <c r="G814" s="9">
        <v>3</v>
      </c>
      <c r="H814" s="9"/>
      <c r="I814" s="86"/>
      <c r="J814" s="86"/>
      <c r="K814" s="86"/>
      <c r="L814" s="86"/>
      <c r="M814" s="9">
        <f>G814+I814+J814+K814+L814</f>
        <v>3</v>
      </c>
      <c r="N814" s="9">
        <f>H814+L814</f>
        <v>0</v>
      </c>
      <c r="O814" s="87"/>
      <c r="P814" s="87"/>
      <c r="Q814" s="87"/>
      <c r="R814" s="87"/>
      <c r="S814" s="9">
        <f>M814+O814+P814+Q814+R814</f>
        <v>3</v>
      </c>
      <c r="T814" s="9">
        <f>N814+R814</f>
        <v>0</v>
      </c>
      <c r="U814" s="87"/>
      <c r="V814" s="87"/>
      <c r="W814" s="87"/>
      <c r="X814" s="87"/>
      <c r="Y814" s="9">
        <f>S814+U814+V814+W814+X814</f>
        <v>3</v>
      </c>
      <c r="Z814" s="9">
        <f>T814+X814</f>
        <v>0</v>
      </c>
    </row>
    <row r="815" spans="1:26" ht="20.100000000000001" hidden="1" customHeight="1" x14ac:dyDescent="0.25">
      <c r="A815" s="28" t="s">
        <v>62</v>
      </c>
      <c r="B815" s="26">
        <v>914</v>
      </c>
      <c r="C815" s="26" t="s">
        <v>29</v>
      </c>
      <c r="D815" s="26" t="s">
        <v>76</v>
      </c>
      <c r="E815" s="26" t="s">
        <v>63</v>
      </c>
      <c r="F815" s="26"/>
      <c r="G815" s="9">
        <f t="shared" ref="G815:V818" si="763">G816</f>
        <v>2311</v>
      </c>
      <c r="H815" s="9">
        <f t="shared" si="763"/>
        <v>0</v>
      </c>
      <c r="I815" s="9">
        <f t="shared" si="763"/>
        <v>0</v>
      </c>
      <c r="J815" s="9">
        <f t="shared" si="763"/>
        <v>0</v>
      </c>
      <c r="K815" s="9">
        <f t="shared" si="763"/>
        <v>0</v>
      </c>
      <c r="L815" s="9">
        <f t="shared" si="763"/>
        <v>0</v>
      </c>
      <c r="M815" s="9">
        <f t="shared" si="763"/>
        <v>2311</v>
      </c>
      <c r="N815" s="9">
        <f t="shared" si="763"/>
        <v>0</v>
      </c>
      <c r="O815" s="9">
        <f t="shared" si="763"/>
        <v>0</v>
      </c>
      <c r="P815" s="9">
        <f t="shared" si="763"/>
        <v>0</v>
      </c>
      <c r="Q815" s="9">
        <f t="shared" si="763"/>
        <v>0</v>
      </c>
      <c r="R815" s="9">
        <f t="shared" si="763"/>
        <v>0</v>
      </c>
      <c r="S815" s="9">
        <f t="shared" si="763"/>
        <v>2311</v>
      </c>
      <c r="T815" s="9">
        <f t="shared" si="763"/>
        <v>0</v>
      </c>
      <c r="U815" s="9">
        <f t="shared" si="763"/>
        <v>0</v>
      </c>
      <c r="V815" s="9">
        <f t="shared" si="763"/>
        <v>0</v>
      </c>
      <c r="W815" s="9">
        <f t="shared" ref="U815:Z818" si="764">W816</f>
        <v>0</v>
      </c>
      <c r="X815" s="9">
        <f t="shared" si="764"/>
        <v>0</v>
      </c>
      <c r="Y815" s="9">
        <f t="shared" si="764"/>
        <v>2311</v>
      </c>
      <c r="Z815" s="9">
        <f t="shared" si="764"/>
        <v>0</v>
      </c>
    </row>
    <row r="816" spans="1:26" ht="20.100000000000001" hidden="1" customHeight="1" x14ac:dyDescent="0.25">
      <c r="A816" s="28" t="s">
        <v>15</v>
      </c>
      <c r="B816" s="26">
        <v>914</v>
      </c>
      <c r="C816" s="26" t="s">
        <v>29</v>
      </c>
      <c r="D816" s="26" t="s">
        <v>76</v>
      </c>
      <c r="E816" s="26" t="s">
        <v>64</v>
      </c>
      <c r="F816" s="26"/>
      <c r="G816" s="9">
        <f t="shared" si="763"/>
        <v>2311</v>
      </c>
      <c r="H816" s="9">
        <f t="shared" si="763"/>
        <v>0</v>
      </c>
      <c r="I816" s="9">
        <f t="shared" si="763"/>
        <v>0</v>
      </c>
      <c r="J816" s="9">
        <f t="shared" si="763"/>
        <v>0</v>
      </c>
      <c r="K816" s="9">
        <f t="shared" si="763"/>
        <v>0</v>
      </c>
      <c r="L816" s="9">
        <f t="shared" si="763"/>
        <v>0</v>
      </c>
      <c r="M816" s="9">
        <f t="shared" si="763"/>
        <v>2311</v>
      </c>
      <c r="N816" s="9">
        <f t="shared" si="763"/>
        <v>0</v>
      </c>
      <c r="O816" s="9">
        <f t="shared" si="763"/>
        <v>0</v>
      </c>
      <c r="P816" s="9">
        <f t="shared" si="763"/>
        <v>0</v>
      </c>
      <c r="Q816" s="9">
        <f t="shared" si="763"/>
        <v>0</v>
      </c>
      <c r="R816" s="9">
        <f t="shared" si="763"/>
        <v>0</v>
      </c>
      <c r="S816" s="9">
        <f t="shared" si="763"/>
        <v>2311</v>
      </c>
      <c r="T816" s="9">
        <f t="shared" si="763"/>
        <v>0</v>
      </c>
      <c r="U816" s="9">
        <f t="shared" si="764"/>
        <v>0</v>
      </c>
      <c r="V816" s="9">
        <f t="shared" si="764"/>
        <v>0</v>
      </c>
      <c r="W816" s="9">
        <f t="shared" si="764"/>
        <v>0</v>
      </c>
      <c r="X816" s="9">
        <f t="shared" si="764"/>
        <v>0</v>
      </c>
      <c r="Y816" s="9">
        <f t="shared" si="764"/>
        <v>2311</v>
      </c>
      <c r="Z816" s="9">
        <f t="shared" si="764"/>
        <v>0</v>
      </c>
    </row>
    <row r="817" spans="1:26" ht="20.100000000000001" hidden="1" customHeight="1" x14ac:dyDescent="0.25">
      <c r="A817" s="28" t="s">
        <v>419</v>
      </c>
      <c r="B817" s="26" t="s">
        <v>439</v>
      </c>
      <c r="C817" s="26" t="s">
        <v>29</v>
      </c>
      <c r="D817" s="26" t="s">
        <v>76</v>
      </c>
      <c r="E817" s="26" t="s">
        <v>418</v>
      </c>
      <c r="F817" s="26"/>
      <c r="G817" s="9">
        <f t="shared" si="763"/>
        <v>2311</v>
      </c>
      <c r="H817" s="9">
        <f t="shared" si="763"/>
        <v>0</v>
      </c>
      <c r="I817" s="9">
        <f t="shared" si="763"/>
        <v>0</v>
      </c>
      <c r="J817" s="9">
        <f t="shared" si="763"/>
        <v>0</v>
      </c>
      <c r="K817" s="9">
        <f t="shared" si="763"/>
        <v>0</v>
      </c>
      <c r="L817" s="9">
        <f t="shared" si="763"/>
        <v>0</v>
      </c>
      <c r="M817" s="9">
        <f t="shared" si="763"/>
        <v>2311</v>
      </c>
      <c r="N817" s="9">
        <f t="shared" si="763"/>
        <v>0</v>
      </c>
      <c r="O817" s="9">
        <f t="shared" si="763"/>
        <v>0</v>
      </c>
      <c r="P817" s="9">
        <f t="shared" si="763"/>
        <v>0</v>
      </c>
      <c r="Q817" s="9">
        <f t="shared" si="763"/>
        <v>0</v>
      </c>
      <c r="R817" s="9">
        <f t="shared" si="763"/>
        <v>0</v>
      </c>
      <c r="S817" s="9">
        <f t="shared" si="763"/>
        <v>2311</v>
      </c>
      <c r="T817" s="9">
        <f t="shared" si="763"/>
        <v>0</v>
      </c>
      <c r="U817" s="9">
        <f t="shared" si="764"/>
        <v>0</v>
      </c>
      <c r="V817" s="9">
        <f t="shared" si="764"/>
        <v>0</v>
      </c>
      <c r="W817" s="9">
        <f t="shared" si="764"/>
        <v>0</v>
      </c>
      <c r="X817" s="9">
        <f t="shared" si="764"/>
        <v>0</v>
      </c>
      <c r="Y817" s="9">
        <f t="shared" si="764"/>
        <v>2311</v>
      </c>
      <c r="Z817" s="9">
        <f t="shared" si="764"/>
        <v>0</v>
      </c>
    </row>
    <row r="818" spans="1:26" ht="33" hidden="1" x14ac:dyDescent="0.25">
      <c r="A818" s="25" t="s">
        <v>243</v>
      </c>
      <c r="B818" s="26" t="s">
        <v>439</v>
      </c>
      <c r="C818" s="26" t="s">
        <v>29</v>
      </c>
      <c r="D818" s="26" t="s">
        <v>76</v>
      </c>
      <c r="E818" s="26" t="s">
        <v>418</v>
      </c>
      <c r="F818" s="26" t="s">
        <v>31</v>
      </c>
      <c r="G818" s="8">
        <f t="shared" si="763"/>
        <v>2311</v>
      </c>
      <c r="H818" s="8">
        <f t="shared" si="763"/>
        <v>0</v>
      </c>
      <c r="I818" s="8">
        <f t="shared" si="763"/>
        <v>0</v>
      </c>
      <c r="J818" s="8">
        <f t="shared" si="763"/>
        <v>0</v>
      </c>
      <c r="K818" s="8">
        <f t="shared" si="763"/>
        <v>0</v>
      </c>
      <c r="L818" s="8">
        <f t="shared" si="763"/>
        <v>0</v>
      </c>
      <c r="M818" s="8">
        <f t="shared" si="763"/>
        <v>2311</v>
      </c>
      <c r="N818" s="8">
        <f t="shared" si="763"/>
        <v>0</v>
      </c>
      <c r="O818" s="8">
        <f t="shared" si="763"/>
        <v>0</v>
      </c>
      <c r="P818" s="8">
        <f t="shared" si="763"/>
        <v>0</v>
      </c>
      <c r="Q818" s="8">
        <f t="shared" si="763"/>
        <v>0</v>
      </c>
      <c r="R818" s="8">
        <f t="shared" si="763"/>
        <v>0</v>
      </c>
      <c r="S818" s="8">
        <f t="shared" si="763"/>
        <v>2311</v>
      </c>
      <c r="T818" s="8">
        <f t="shared" si="763"/>
        <v>0</v>
      </c>
      <c r="U818" s="8">
        <f t="shared" si="764"/>
        <v>0</v>
      </c>
      <c r="V818" s="8">
        <f t="shared" si="764"/>
        <v>0</v>
      </c>
      <c r="W818" s="8">
        <f t="shared" si="764"/>
        <v>0</v>
      </c>
      <c r="X818" s="8">
        <f t="shared" si="764"/>
        <v>0</v>
      </c>
      <c r="Y818" s="8">
        <f t="shared" si="764"/>
        <v>2311</v>
      </c>
      <c r="Z818" s="8">
        <f t="shared" si="764"/>
        <v>0</v>
      </c>
    </row>
    <row r="819" spans="1:26" ht="33" hidden="1" x14ac:dyDescent="0.25">
      <c r="A819" s="25" t="s">
        <v>176</v>
      </c>
      <c r="B819" s="26" t="s">
        <v>439</v>
      </c>
      <c r="C819" s="26" t="s">
        <v>29</v>
      </c>
      <c r="D819" s="26" t="s">
        <v>76</v>
      </c>
      <c r="E819" s="26" t="s">
        <v>418</v>
      </c>
      <c r="F819" s="26" t="s">
        <v>38</v>
      </c>
      <c r="G819" s="9">
        <f>512+1799</f>
        <v>2311</v>
      </c>
      <c r="H819" s="9"/>
      <c r="I819" s="86"/>
      <c r="J819" s="86"/>
      <c r="K819" s="86"/>
      <c r="L819" s="86"/>
      <c r="M819" s="9">
        <f>G819+I819+J819+K819+L819</f>
        <v>2311</v>
      </c>
      <c r="N819" s="9">
        <f>H819+L819</f>
        <v>0</v>
      </c>
      <c r="O819" s="87"/>
      <c r="P819" s="87"/>
      <c r="Q819" s="87"/>
      <c r="R819" s="87"/>
      <c r="S819" s="9">
        <f>M819+O819+P819+Q819+R819</f>
        <v>2311</v>
      </c>
      <c r="T819" s="9">
        <f>N819+R819</f>
        <v>0</v>
      </c>
      <c r="U819" s="87"/>
      <c r="V819" s="87"/>
      <c r="W819" s="87"/>
      <c r="X819" s="87"/>
      <c r="Y819" s="9">
        <f>S819+U819+V819+W819+X819</f>
        <v>2311</v>
      </c>
      <c r="Z819" s="9">
        <f>T819+X819</f>
        <v>0</v>
      </c>
    </row>
    <row r="820" spans="1:26" hidden="1" x14ac:dyDescent="0.25">
      <c r="A820" s="25"/>
      <c r="B820" s="26"/>
      <c r="C820" s="26"/>
      <c r="D820" s="26"/>
      <c r="E820" s="26"/>
      <c r="F820" s="26"/>
      <c r="G820" s="9"/>
      <c r="H820" s="9"/>
      <c r="I820" s="86"/>
      <c r="J820" s="86"/>
      <c r="K820" s="86"/>
      <c r="L820" s="86"/>
      <c r="M820" s="86"/>
      <c r="N820" s="86"/>
      <c r="O820" s="87"/>
      <c r="P820" s="87"/>
      <c r="Q820" s="87"/>
      <c r="R820" s="87"/>
      <c r="S820" s="87"/>
      <c r="T820" s="87"/>
      <c r="U820" s="87"/>
      <c r="V820" s="87"/>
      <c r="W820" s="87"/>
      <c r="X820" s="87"/>
      <c r="Y820" s="87"/>
      <c r="Z820" s="87"/>
    </row>
    <row r="821" spans="1:26" ht="18.75" hidden="1" x14ac:dyDescent="0.3">
      <c r="A821" s="23" t="s">
        <v>165</v>
      </c>
      <c r="B821" s="24">
        <v>914</v>
      </c>
      <c r="C821" s="24" t="s">
        <v>146</v>
      </c>
      <c r="D821" s="24" t="s">
        <v>22</v>
      </c>
      <c r="E821" s="24"/>
      <c r="F821" s="24"/>
      <c r="G821" s="7">
        <f t="shared" ref="G821:H825" si="765">G822</f>
        <v>0</v>
      </c>
      <c r="H821" s="7">
        <f t="shared" si="765"/>
        <v>0</v>
      </c>
      <c r="I821" s="86"/>
      <c r="J821" s="86"/>
      <c r="K821" s="86"/>
      <c r="L821" s="86"/>
      <c r="M821" s="86"/>
      <c r="N821" s="86"/>
      <c r="O821" s="87"/>
      <c r="P821" s="87"/>
      <c r="Q821" s="87"/>
      <c r="R821" s="87"/>
      <c r="S821" s="87"/>
      <c r="T821" s="87"/>
      <c r="U821" s="87"/>
      <c r="V821" s="87"/>
      <c r="W821" s="87"/>
      <c r="X821" s="87"/>
      <c r="Y821" s="87"/>
      <c r="Z821" s="87"/>
    </row>
    <row r="822" spans="1:26" ht="20.100000000000001" hidden="1" customHeight="1" x14ac:dyDescent="0.25">
      <c r="A822" s="28" t="s">
        <v>62</v>
      </c>
      <c r="B822" s="26">
        <v>914</v>
      </c>
      <c r="C822" s="26" t="s">
        <v>146</v>
      </c>
      <c r="D822" s="26" t="s">
        <v>22</v>
      </c>
      <c r="E822" s="26" t="s">
        <v>63</v>
      </c>
      <c r="F822" s="26"/>
      <c r="G822" s="9">
        <f t="shared" si="765"/>
        <v>0</v>
      </c>
      <c r="H822" s="9">
        <f t="shared" si="765"/>
        <v>0</v>
      </c>
      <c r="I822" s="86"/>
      <c r="J822" s="86"/>
      <c r="K822" s="86"/>
      <c r="L822" s="86"/>
      <c r="M822" s="86"/>
      <c r="N822" s="86"/>
      <c r="O822" s="87"/>
      <c r="P822" s="87"/>
      <c r="Q822" s="87"/>
      <c r="R822" s="87"/>
      <c r="S822" s="87"/>
      <c r="T822" s="87"/>
      <c r="U822" s="87"/>
      <c r="V822" s="87"/>
      <c r="W822" s="87"/>
      <c r="X822" s="87"/>
      <c r="Y822" s="87"/>
      <c r="Z822" s="87"/>
    </row>
    <row r="823" spans="1:26" ht="20.100000000000001" hidden="1" customHeight="1" x14ac:dyDescent="0.25">
      <c r="A823" s="28" t="s">
        <v>15</v>
      </c>
      <c r="B823" s="26">
        <f>B822</f>
        <v>914</v>
      </c>
      <c r="C823" s="26" t="s">
        <v>146</v>
      </c>
      <c r="D823" s="26" t="s">
        <v>22</v>
      </c>
      <c r="E823" s="26" t="s">
        <v>64</v>
      </c>
      <c r="F823" s="26"/>
      <c r="G823" s="9">
        <f t="shared" si="765"/>
        <v>0</v>
      </c>
      <c r="H823" s="9">
        <f t="shared" si="765"/>
        <v>0</v>
      </c>
      <c r="I823" s="86"/>
      <c r="J823" s="86"/>
      <c r="K823" s="86"/>
      <c r="L823" s="86"/>
      <c r="M823" s="86"/>
      <c r="N823" s="86"/>
      <c r="O823" s="87"/>
      <c r="P823" s="87"/>
      <c r="Q823" s="87"/>
      <c r="R823" s="87"/>
      <c r="S823" s="87"/>
      <c r="T823" s="87"/>
      <c r="U823" s="87"/>
      <c r="V823" s="87"/>
      <c r="W823" s="87"/>
      <c r="X823" s="87"/>
      <c r="Y823" s="87"/>
      <c r="Z823" s="87"/>
    </row>
    <row r="824" spans="1:26" ht="20.100000000000001" hidden="1" customHeight="1" x14ac:dyDescent="0.25">
      <c r="A824" s="28" t="s">
        <v>166</v>
      </c>
      <c r="B824" s="26">
        <f>B823</f>
        <v>914</v>
      </c>
      <c r="C824" s="26" t="s">
        <v>146</v>
      </c>
      <c r="D824" s="26" t="s">
        <v>22</v>
      </c>
      <c r="E824" s="26" t="s">
        <v>183</v>
      </c>
      <c r="F824" s="26"/>
      <c r="G824" s="9">
        <f t="shared" si="765"/>
        <v>0</v>
      </c>
      <c r="H824" s="9">
        <f t="shared" si="765"/>
        <v>0</v>
      </c>
      <c r="I824" s="86"/>
      <c r="J824" s="86"/>
      <c r="K824" s="86"/>
      <c r="L824" s="86"/>
      <c r="M824" s="86"/>
      <c r="N824" s="86"/>
      <c r="O824" s="87"/>
      <c r="P824" s="87"/>
      <c r="Q824" s="87"/>
      <c r="R824" s="87"/>
      <c r="S824" s="87"/>
      <c r="T824" s="87"/>
      <c r="U824" s="87"/>
      <c r="V824" s="87"/>
      <c r="W824" s="87"/>
      <c r="X824" s="87"/>
      <c r="Y824" s="87"/>
      <c r="Z824" s="87"/>
    </row>
    <row r="825" spans="1:26" ht="33" hidden="1" x14ac:dyDescent="0.25">
      <c r="A825" s="25" t="s">
        <v>243</v>
      </c>
      <c r="B825" s="26">
        <f>B824</f>
        <v>914</v>
      </c>
      <c r="C825" s="26" t="s">
        <v>146</v>
      </c>
      <c r="D825" s="26" t="s">
        <v>22</v>
      </c>
      <c r="E825" s="26" t="s">
        <v>183</v>
      </c>
      <c r="F825" s="26" t="s">
        <v>31</v>
      </c>
      <c r="G825" s="11">
        <f t="shared" si="765"/>
        <v>0</v>
      </c>
      <c r="H825" s="11">
        <f t="shared" si="765"/>
        <v>0</v>
      </c>
      <c r="I825" s="86"/>
      <c r="J825" s="86"/>
      <c r="K825" s="86"/>
      <c r="L825" s="86"/>
      <c r="M825" s="86"/>
      <c r="N825" s="86"/>
      <c r="O825" s="87"/>
      <c r="P825" s="87"/>
      <c r="Q825" s="87"/>
      <c r="R825" s="87"/>
      <c r="S825" s="87"/>
      <c r="T825" s="87"/>
      <c r="U825" s="87"/>
      <c r="V825" s="87"/>
      <c r="W825" s="87"/>
      <c r="X825" s="87"/>
      <c r="Y825" s="87"/>
      <c r="Z825" s="87"/>
    </row>
    <row r="826" spans="1:26" ht="33" hidden="1" x14ac:dyDescent="0.25">
      <c r="A826" s="25" t="s">
        <v>176</v>
      </c>
      <c r="B826" s="26">
        <f>B825</f>
        <v>914</v>
      </c>
      <c r="C826" s="26" t="s">
        <v>146</v>
      </c>
      <c r="D826" s="26" t="s">
        <v>22</v>
      </c>
      <c r="E826" s="26" t="s">
        <v>183</v>
      </c>
      <c r="F826" s="26" t="s">
        <v>38</v>
      </c>
      <c r="G826" s="9"/>
      <c r="H826" s="9"/>
      <c r="I826" s="86"/>
      <c r="J826" s="86"/>
      <c r="K826" s="86"/>
      <c r="L826" s="86"/>
      <c r="M826" s="86"/>
      <c r="N826" s="86"/>
      <c r="O826" s="87"/>
      <c r="P826" s="87"/>
      <c r="Q826" s="87"/>
      <c r="R826" s="87"/>
      <c r="S826" s="87"/>
      <c r="T826" s="87"/>
      <c r="U826" s="87"/>
      <c r="V826" s="87"/>
      <c r="W826" s="87"/>
      <c r="X826" s="87"/>
      <c r="Y826" s="87"/>
      <c r="Z826" s="87"/>
    </row>
    <row r="827" spans="1:26" hidden="1" x14ac:dyDescent="0.25">
      <c r="A827" s="25"/>
      <c r="B827" s="26"/>
      <c r="C827" s="26"/>
      <c r="D827" s="26"/>
      <c r="E827" s="26"/>
      <c r="F827" s="26"/>
      <c r="G827" s="9"/>
      <c r="H827" s="9"/>
      <c r="I827" s="86"/>
      <c r="J827" s="86"/>
      <c r="K827" s="86"/>
      <c r="L827" s="86"/>
      <c r="M827" s="86"/>
      <c r="N827" s="86"/>
      <c r="O827" s="87"/>
      <c r="P827" s="87"/>
      <c r="Q827" s="87"/>
      <c r="R827" s="87"/>
      <c r="S827" s="87"/>
      <c r="T827" s="87"/>
      <c r="U827" s="87"/>
      <c r="V827" s="87"/>
      <c r="W827" s="87"/>
      <c r="X827" s="87"/>
      <c r="Y827" s="87"/>
      <c r="Z827" s="87"/>
    </row>
    <row r="828" spans="1:26" ht="18.75" hidden="1" x14ac:dyDescent="0.3">
      <c r="A828" s="33" t="s">
        <v>167</v>
      </c>
      <c r="B828" s="24">
        <v>914</v>
      </c>
      <c r="C828" s="24" t="s">
        <v>146</v>
      </c>
      <c r="D828" s="24" t="s">
        <v>80</v>
      </c>
      <c r="E828" s="24"/>
      <c r="F828" s="24"/>
      <c r="G828" s="7">
        <f t="shared" ref="G828:T828" si="766">G840+G829</f>
        <v>26166</v>
      </c>
      <c r="H828" s="7">
        <f t="shared" si="766"/>
        <v>0</v>
      </c>
      <c r="I828" s="7">
        <f t="shared" si="766"/>
        <v>0</v>
      </c>
      <c r="J828" s="7">
        <f t="shared" si="766"/>
        <v>16698</v>
      </c>
      <c r="K828" s="7">
        <f t="shared" si="766"/>
        <v>0</v>
      </c>
      <c r="L828" s="7">
        <f t="shared" si="766"/>
        <v>35970</v>
      </c>
      <c r="M828" s="7">
        <f t="shared" si="766"/>
        <v>78834</v>
      </c>
      <c r="N828" s="7">
        <f t="shared" si="766"/>
        <v>35970</v>
      </c>
      <c r="O828" s="7">
        <f t="shared" si="766"/>
        <v>0</v>
      </c>
      <c r="P828" s="7">
        <f t="shared" si="766"/>
        <v>0</v>
      </c>
      <c r="Q828" s="7">
        <f t="shared" si="766"/>
        <v>0</v>
      </c>
      <c r="R828" s="7">
        <f t="shared" si="766"/>
        <v>0</v>
      </c>
      <c r="S828" s="7">
        <f t="shared" si="766"/>
        <v>78834</v>
      </c>
      <c r="T828" s="7">
        <f t="shared" si="766"/>
        <v>35970</v>
      </c>
      <c r="U828" s="7">
        <f t="shared" ref="U828:Z828" si="767">U840+U829</f>
        <v>0</v>
      </c>
      <c r="V828" s="7">
        <f t="shared" si="767"/>
        <v>0</v>
      </c>
      <c r="W828" s="7">
        <f t="shared" si="767"/>
        <v>0</v>
      </c>
      <c r="X828" s="7">
        <f t="shared" si="767"/>
        <v>290570</v>
      </c>
      <c r="Y828" s="7">
        <f t="shared" si="767"/>
        <v>369404</v>
      </c>
      <c r="Z828" s="7">
        <f t="shared" si="767"/>
        <v>326540</v>
      </c>
    </row>
    <row r="829" spans="1:26" ht="33.75" hidden="1" x14ac:dyDescent="0.3">
      <c r="A829" s="25" t="s">
        <v>324</v>
      </c>
      <c r="B829" s="26">
        <v>914</v>
      </c>
      <c r="C829" s="26" t="s">
        <v>146</v>
      </c>
      <c r="D829" s="26" t="s">
        <v>80</v>
      </c>
      <c r="E829" s="26" t="s">
        <v>394</v>
      </c>
      <c r="F829" s="24"/>
      <c r="G829" s="9">
        <f t="shared" ref="G829:O829" si="768">G830+G834+G837</f>
        <v>26166</v>
      </c>
      <c r="H829" s="9">
        <f t="shared" si="768"/>
        <v>0</v>
      </c>
      <c r="I829" s="9">
        <f t="shared" si="768"/>
        <v>0</v>
      </c>
      <c r="J829" s="9">
        <f t="shared" si="768"/>
        <v>16698</v>
      </c>
      <c r="K829" s="9">
        <f t="shared" si="768"/>
        <v>0</v>
      </c>
      <c r="L829" s="9">
        <f t="shared" si="768"/>
        <v>35970</v>
      </c>
      <c r="M829" s="9">
        <f t="shared" si="768"/>
        <v>78834</v>
      </c>
      <c r="N829" s="9">
        <f t="shared" si="768"/>
        <v>35970</v>
      </c>
      <c r="O829" s="9">
        <f t="shared" si="768"/>
        <v>0</v>
      </c>
      <c r="P829" s="9">
        <f t="shared" ref="P829:U829" si="769">P830+P834+P837</f>
        <v>0</v>
      </c>
      <c r="Q829" s="9">
        <f t="shared" si="769"/>
        <v>0</v>
      </c>
      <c r="R829" s="9">
        <f t="shared" si="769"/>
        <v>0</v>
      </c>
      <c r="S829" s="9">
        <f t="shared" si="769"/>
        <v>78834</v>
      </c>
      <c r="T829" s="9">
        <f t="shared" si="769"/>
        <v>35970</v>
      </c>
      <c r="U829" s="9">
        <f t="shared" si="769"/>
        <v>0</v>
      </c>
      <c r="V829" s="9">
        <f t="shared" ref="V829:Z829" si="770">V830+V834+V837</f>
        <v>0</v>
      </c>
      <c r="W829" s="9">
        <f t="shared" si="770"/>
        <v>0</v>
      </c>
      <c r="X829" s="9">
        <f t="shared" si="770"/>
        <v>290570</v>
      </c>
      <c r="Y829" s="9">
        <f t="shared" si="770"/>
        <v>369404</v>
      </c>
      <c r="Z829" s="9">
        <f t="shared" si="770"/>
        <v>326540</v>
      </c>
    </row>
    <row r="830" spans="1:26" ht="20.100000000000001" hidden="1" customHeight="1" x14ac:dyDescent="0.25">
      <c r="A830" s="25" t="s">
        <v>15</v>
      </c>
      <c r="B830" s="83" t="s">
        <v>439</v>
      </c>
      <c r="C830" s="83" t="s">
        <v>146</v>
      </c>
      <c r="D830" s="83" t="s">
        <v>80</v>
      </c>
      <c r="E830" s="26" t="s">
        <v>395</v>
      </c>
      <c r="F830" s="26"/>
      <c r="G830" s="9">
        <f t="shared" ref="G830:V832" si="771">G831</f>
        <v>8978</v>
      </c>
      <c r="H830" s="9">
        <f t="shared" si="771"/>
        <v>0</v>
      </c>
      <c r="I830" s="9">
        <f t="shared" si="771"/>
        <v>2</v>
      </c>
      <c r="J830" s="9">
        <f t="shared" si="771"/>
        <v>16698</v>
      </c>
      <c r="K830" s="9">
        <f t="shared" si="771"/>
        <v>0</v>
      </c>
      <c r="L830" s="9">
        <f t="shared" si="771"/>
        <v>0</v>
      </c>
      <c r="M830" s="9">
        <f t="shared" si="771"/>
        <v>25678</v>
      </c>
      <c r="N830" s="9">
        <f t="shared" si="771"/>
        <v>0</v>
      </c>
      <c r="O830" s="9">
        <f t="shared" si="771"/>
        <v>0</v>
      </c>
      <c r="P830" s="9">
        <f t="shared" si="771"/>
        <v>0</v>
      </c>
      <c r="Q830" s="9">
        <f t="shared" si="771"/>
        <v>0</v>
      </c>
      <c r="R830" s="9">
        <f t="shared" si="771"/>
        <v>0</v>
      </c>
      <c r="S830" s="9">
        <f t="shared" si="771"/>
        <v>25678</v>
      </c>
      <c r="T830" s="9">
        <f t="shared" si="771"/>
        <v>0</v>
      </c>
      <c r="U830" s="9">
        <f t="shared" si="771"/>
        <v>0</v>
      </c>
      <c r="V830" s="9">
        <f t="shared" si="771"/>
        <v>0</v>
      </c>
      <c r="W830" s="9">
        <f t="shared" ref="U830:Z832" si="772">W831</f>
        <v>0</v>
      </c>
      <c r="X830" s="9">
        <f t="shared" si="772"/>
        <v>0</v>
      </c>
      <c r="Y830" s="9">
        <f t="shared" si="772"/>
        <v>25678</v>
      </c>
      <c r="Z830" s="9">
        <f t="shared" si="772"/>
        <v>0</v>
      </c>
    </row>
    <row r="831" spans="1:26" ht="20.100000000000001" hidden="1" customHeight="1" x14ac:dyDescent="0.25">
      <c r="A831" s="25" t="s">
        <v>168</v>
      </c>
      <c r="B831" s="83" t="s">
        <v>439</v>
      </c>
      <c r="C831" s="83" t="s">
        <v>146</v>
      </c>
      <c r="D831" s="83" t="s">
        <v>80</v>
      </c>
      <c r="E831" s="26" t="s">
        <v>638</v>
      </c>
      <c r="F831" s="26"/>
      <c r="G831" s="9">
        <f t="shared" si="771"/>
        <v>8978</v>
      </c>
      <c r="H831" s="9">
        <f t="shared" si="771"/>
        <v>0</v>
      </c>
      <c r="I831" s="9">
        <f t="shared" si="771"/>
        <v>2</v>
      </c>
      <c r="J831" s="9">
        <f t="shared" si="771"/>
        <v>16698</v>
      </c>
      <c r="K831" s="9">
        <f t="shared" si="771"/>
        <v>0</v>
      </c>
      <c r="L831" s="9">
        <f t="shared" si="771"/>
        <v>0</v>
      </c>
      <c r="M831" s="9">
        <f t="shared" si="771"/>
        <v>25678</v>
      </c>
      <c r="N831" s="9">
        <f t="shared" si="771"/>
        <v>0</v>
      </c>
      <c r="O831" s="9">
        <f t="shared" si="771"/>
        <v>0</v>
      </c>
      <c r="P831" s="9">
        <f t="shared" si="771"/>
        <v>0</v>
      </c>
      <c r="Q831" s="9">
        <f t="shared" si="771"/>
        <v>0</v>
      </c>
      <c r="R831" s="9">
        <f t="shared" si="771"/>
        <v>0</v>
      </c>
      <c r="S831" s="9">
        <f t="shared" si="771"/>
        <v>25678</v>
      </c>
      <c r="T831" s="9">
        <f t="shared" si="771"/>
        <v>0</v>
      </c>
      <c r="U831" s="9">
        <f t="shared" si="772"/>
        <v>0</v>
      </c>
      <c r="V831" s="9">
        <f t="shared" si="772"/>
        <v>0</v>
      </c>
      <c r="W831" s="9">
        <f t="shared" si="772"/>
        <v>0</v>
      </c>
      <c r="X831" s="9">
        <f t="shared" si="772"/>
        <v>0</v>
      </c>
      <c r="Y831" s="9">
        <f t="shared" si="772"/>
        <v>25678</v>
      </c>
      <c r="Z831" s="9">
        <f t="shared" si="772"/>
        <v>0</v>
      </c>
    </row>
    <row r="832" spans="1:26" ht="33" hidden="1" x14ac:dyDescent="0.25">
      <c r="A832" s="25" t="s">
        <v>180</v>
      </c>
      <c r="B832" s="83" t="s">
        <v>439</v>
      </c>
      <c r="C832" s="83" t="s">
        <v>146</v>
      </c>
      <c r="D832" s="83" t="s">
        <v>80</v>
      </c>
      <c r="E832" s="26" t="s">
        <v>638</v>
      </c>
      <c r="F832" s="26" t="s">
        <v>181</v>
      </c>
      <c r="G832" s="9">
        <f t="shared" si="771"/>
        <v>8978</v>
      </c>
      <c r="H832" s="9">
        <f t="shared" si="771"/>
        <v>0</v>
      </c>
      <c r="I832" s="9">
        <f t="shared" si="771"/>
        <v>2</v>
      </c>
      <c r="J832" s="9">
        <f t="shared" si="771"/>
        <v>16698</v>
      </c>
      <c r="K832" s="9">
        <f t="shared" si="771"/>
        <v>0</v>
      </c>
      <c r="L832" s="9">
        <f t="shared" si="771"/>
        <v>0</v>
      </c>
      <c r="M832" s="9">
        <f t="shared" si="771"/>
        <v>25678</v>
      </c>
      <c r="N832" s="9">
        <f t="shared" si="771"/>
        <v>0</v>
      </c>
      <c r="O832" s="9">
        <f t="shared" si="771"/>
        <v>0</v>
      </c>
      <c r="P832" s="9">
        <f t="shared" si="771"/>
        <v>0</v>
      </c>
      <c r="Q832" s="9">
        <f t="shared" si="771"/>
        <v>0</v>
      </c>
      <c r="R832" s="9">
        <f t="shared" si="771"/>
        <v>0</v>
      </c>
      <c r="S832" s="9">
        <f t="shared" si="771"/>
        <v>25678</v>
      </c>
      <c r="T832" s="9">
        <f t="shared" si="771"/>
        <v>0</v>
      </c>
      <c r="U832" s="9">
        <f t="shared" si="772"/>
        <v>0</v>
      </c>
      <c r="V832" s="9">
        <f t="shared" si="772"/>
        <v>0</v>
      </c>
      <c r="W832" s="9">
        <f t="shared" si="772"/>
        <v>0</v>
      </c>
      <c r="X832" s="9">
        <f t="shared" si="772"/>
        <v>0</v>
      </c>
      <c r="Y832" s="9">
        <f t="shared" si="772"/>
        <v>25678</v>
      </c>
      <c r="Z832" s="9">
        <f t="shared" si="772"/>
        <v>0</v>
      </c>
    </row>
    <row r="833" spans="1:26" ht="20.100000000000001" hidden="1" customHeight="1" x14ac:dyDescent="0.25">
      <c r="A833" s="25" t="s">
        <v>168</v>
      </c>
      <c r="B833" s="83" t="s">
        <v>439</v>
      </c>
      <c r="C833" s="83" t="s">
        <v>146</v>
      </c>
      <c r="D833" s="83" t="s">
        <v>80</v>
      </c>
      <c r="E833" s="26" t="s">
        <v>638</v>
      </c>
      <c r="F833" s="26" t="s">
        <v>182</v>
      </c>
      <c r="G833" s="9">
        <v>8978</v>
      </c>
      <c r="H833" s="9"/>
      <c r="I833" s="9">
        <v>2</v>
      </c>
      <c r="J833" s="9">
        <v>16698</v>
      </c>
      <c r="K833" s="86"/>
      <c r="L833" s="86"/>
      <c r="M833" s="9">
        <f>G833+I833+J833+K833+L833</f>
        <v>25678</v>
      </c>
      <c r="N833" s="9">
        <f>H833+L833</f>
        <v>0</v>
      </c>
      <c r="O833" s="9"/>
      <c r="P833" s="9"/>
      <c r="Q833" s="87"/>
      <c r="R833" s="87"/>
      <c r="S833" s="9">
        <f>M833+O833+P833+Q833+R833</f>
        <v>25678</v>
      </c>
      <c r="T833" s="9">
        <f>N833+R833</f>
        <v>0</v>
      </c>
      <c r="U833" s="9"/>
      <c r="V833" s="9"/>
      <c r="W833" s="87"/>
      <c r="X833" s="87"/>
      <c r="Y833" s="9">
        <f>S833+U833+V833+W833+X833</f>
        <v>25678</v>
      </c>
      <c r="Z833" s="9">
        <f>T833+X833</f>
        <v>0</v>
      </c>
    </row>
    <row r="834" spans="1:26" ht="33" hidden="1" x14ac:dyDescent="0.25">
      <c r="A834" s="25" t="s">
        <v>738</v>
      </c>
      <c r="B834" s="26">
        <v>914</v>
      </c>
      <c r="C834" s="26" t="s">
        <v>146</v>
      </c>
      <c r="D834" s="26" t="s">
        <v>80</v>
      </c>
      <c r="E834" s="26" t="s">
        <v>737</v>
      </c>
      <c r="F834" s="26"/>
      <c r="G834" s="9"/>
      <c r="H834" s="9"/>
      <c r="I834" s="9"/>
      <c r="J834" s="86"/>
      <c r="K834" s="86"/>
      <c r="L834" s="9"/>
      <c r="M834" s="9"/>
      <c r="N834" s="9"/>
      <c r="O834" s="9">
        <f>O835</f>
        <v>15293</v>
      </c>
      <c r="P834" s="9">
        <f t="shared" ref="P834:Z835" si="773">P835</f>
        <v>0</v>
      </c>
      <c r="Q834" s="9">
        <f t="shared" si="773"/>
        <v>0</v>
      </c>
      <c r="R834" s="9">
        <f t="shared" si="773"/>
        <v>0</v>
      </c>
      <c r="S834" s="9">
        <f t="shared" si="773"/>
        <v>15293</v>
      </c>
      <c r="T834" s="9">
        <f t="shared" si="773"/>
        <v>0</v>
      </c>
      <c r="U834" s="9">
        <f>U835</f>
        <v>0</v>
      </c>
      <c r="V834" s="9">
        <f t="shared" si="773"/>
        <v>0</v>
      </c>
      <c r="W834" s="9">
        <f t="shared" si="773"/>
        <v>0</v>
      </c>
      <c r="X834" s="9">
        <f t="shared" si="773"/>
        <v>290570</v>
      </c>
      <c r="Y834" s="9">
        <f t="shared" si="773"/>
        <v>305863</v>
      </c>
      <c r="Z834" s="9">
        <f t="shared" si="773"/>
        <v>290570</v>
      </c>
    </row>
    <row r="835" spans="1:26" ht="33" hidden="1" x14ac:dyDescent="0.25">
      <c r="A835" s="25" t="s">
        <v>180</v>
      </c>
      <c r="B835" s="26">
        <v>914</v>
      </c>
      <c r="C835" s="26" t="s">
        <v>146</v>
      </c>
      <c r="D835" s="26" t="s">
        <v>80</v>
      </c>
      <c r="E835" s="26" t="s">
        <v>737</v>
      </c>
      <c r="F835" s="26" t="s">
        <v>181</v>
      </c>
      <c r="G835" s="9"/>
      <c r="H835" s="9"/>
      <c r="I835" s="9"/>
      <c r="J835" s="86"/>
      <c r="K835" s="86"/>
      <c r="L835" s="9"/>
      <c r="M835" s="9"/>
      <c r="N835" s="9"/>
      <c r="O835" s="9">
        <f>O836</f>
        <v>15293</v>
      </c>
      <c r="P835" s="9">
        <f t="shared" si="773"/>
        <v>0</v>
      </c>
      <c r="Q835" s="9">
        <f t="shared" si="773"/>
        <v>0</v>
      </c>
      <c r="R835" s="9">
        <f t="shared" si="773"/>
        <v>0</v>
      </c>
      <c r="S835" s="9">
        <f t="shared" si="773"/>
        <v>15293</v>
      </c>
      <c r="T835" s="9">
        <f t="shared" si="773"/>
        <v>0</v>
      </c>
      <c r="U835" s="9">
        <f>U836</f>
        <v>0</v>
      </c>
      <c r="V835" s="9">
        <f t="shared" si="773"/>
        <v>0</v>
      </c>
      <c r="W835" s="9">
        <f t="shared" si="773"/>
        <v>0</v>
      </c>
      <c r="X835" s="9">
        <f t="shared" si="773"/>
        <v>290570</v>
      </c>
      <c r="Y835" s="9">
        <f t="shared" si="773"/>
        <v>305863</v>
      </c>
      <c r="Z835" s="9">
        <f t="shared" si="773"/>
        <v>290570</v>
      </c>
    </row>
    <row r="836" spans="1:26" ht="20.100000000000001" hidden="1" customHeight="1" x14ac:dyDescent="0.25">
      <c r="A836" s="28" t="s">
        <v>168</v>
      </c>
      <c r="B836" s="26">
        <v>914</v>
      </c>
      <c r="C836" s="26" t="s">
        <v>146</v>
      </c>
      <c r="D836" s="26" t="s">
        <v>80</v>
      </c>
      <c r="E836" s="26" t="s">
        <v>737</v>
      </c>
      <c r="F836" s="26" t="s">
        <v>182</v>
      </c>
      <c r="G836" s="9"/>
      <c r="H836" s="9"/>
      <c r="I836" s="9"/>
      <c r="J836" s="86"/>
      <c r="K836" s="86"/>
      <c r="L836" s="9"/>
      <c r="M836" s="9"/>
      <c r="N836" s="9"/>
      <c r="O836" s="9">
        <v>15293</v>
      </c>
      <c r="P836" s="87"/>
      <c r="Q836" s="87"/>
      <c r="R836" s="9"/>
      <c r="S836" s="9">
        <f>M836+O836+P836+Q836+R836</f>
        <v>15293</v>
      </c>
      <c r="T836" s="9">
        <f>N836+R836</f>
        <v>0</v>
      </c>
      <c r="U836" s="9"/>
      <c r="V836" s="87"/>
      <c r="W836" s="87"/>
      <c r="X836" s="9">
        <v>290570</v>
      </c>
      <c r="Y836" s="9">
        <f>S836+U836+V836+W836+X836</f>
        <v>305863</v>
      </c>
      <c r="Z836" s="9">
        <f>T836+X836</f>
        <v>290570</v>
      </c>
    </row>
    <row r="837" spans="1:26" ht="66" hidden="1" x14ac:dyDescent="0.25">
      <c r="A837" s="25" t="s">
        <v>504</v>
      </c>
      <c r="B837" s="26">
        <v>914</v>
      </c>
      <c r="C837" s="26" t="s">
        <v>146</v>
      </c>
      <c r="D837" s="26" t="s">
        <v>80</v>
      </c>
      <c r="E837" s="26" t="s">
        <v>619</v>
      </c>
      <c r="F837" s="26"/>
      <c r="G837" s="9">
        <f t="shared" ref="G837:Z837" si="774">G838</f>
        <v>17188</v>
      </c>
      <c r="H837" s="9">
        <f t="shared" si="774"/>
        <v>0</v>
      </c>
      <c r="I837" s="9">
        <f t="shared" si="774"/>
        <v>-2</v>
      </c>
      <c r="J837" s="9">
        <f t="shared" si="774"/>
        <v>0</v>
      </c>
      <c r="K837" s="9">
        <f t="shared" si="774"/>
        <v>0</v>
      </c>
      <c r="L837" s="9">
        <f t="shared" si="774"/>
        <v>35970</v>
      </c>
      <c r="M837" s="9">
        <f t="shared" si="774"/>
        <v>53156</v>
      </c>
      <c r="N837" s="9">
        <f t="shared" si="774"/>
        <v>35970</v>
      </c>
      <c r="O837" s="9">
        <f t="shared" si="774"/>
        <v>-15293</v>
      </c>
      <c r="P837" s="9">
        <f t="shared" si="774"/>
        <v>0</v>
      </c>
      <c r="Q837" s="9">
        <f t="shared" si="774"/>
        <v>0</v>
      </c>
      <c r="R837" s="9">
        <f t="shared" si="774"/>
        <v>0</v>
      </c>
      <c r="S837" s="9">
        <f t="shared" si="774"/>
        <v>37863</v>
      </c>
      <c r="T837" s="9">
        <f t="shared" si="774"/>
        <v>35970</v>
      </c>
      <c r="U837" s="9">
        <f t="shared" si="774"/>
        <v>0</v>
      </c>
      <c r="V837" s="9">
        <f t="shared" si="774"/>
        <v>0</v>
      </c>
      <c r="W837" s="9">
        <f t="shared" si="774"/>
        <v>0</v>
      </c>
      <c r="X837" s="9">
        <f t="shared" si="774"/>
        <v>0</v>
      </c>
      <c r="Y837" s="9">
        <f t="shared" si="774"/>
        <v>37863</v>
      </c>
      <c r="Z837" s="9">
        <f t="shared" si="774"/>
        <v>35970</v>
      </c>
    </row>
    <row r="838" spans="1:26" ht="33" hidden="1" x14ac:dyDescent="0.25">
      <c r="A838" s="25" t="s">
        <v>180</v>
      </c>
      <c r="B838" s="26">
        <v>914</v>
      </c>
      <c r="C838" s="26" t="s">
        <v>146</v>
      </c>
      <c r="D838" s="26" t="s">
        <v>80</v>
      </c>
      <c r="E838" s="26" t="s">
        <v>619</v>
      </c>
      <c r="F838" s="26" t="s">
        <v>181</v>
      </c>
      <c r="G838" s="9">
        <f t="shared" ref="G838:Z838" si="775">G839</f>
        <v>17188</v>
      </c>
      <c r="H838" s="9">
        <f t="shared" si="775"/>
        <v>0</v>
      </c>
      <c r="I838" s="9">
        <f t="shared" si="775"/>
        <v>-2</v>
      </c>
      <c r="J838" s="9">
        <f t="shared" si="775"/>
        <v>0</v>
      </c>
      <c r="K838" s="9">
        <f t="shared" si="775"/>
        <v>0</v>
      </c>
      <c r="L838" s="9">
        <f t="shared" si="775"/>
        <v>35970</v>
      </c>
      <c r="M838" s="9">
        <f t="shared" si="775"/>
        <v>53156</v>
      </c>
      <c r="N838" s="9">
        <f t="shared" si="775"/>
        <v>35970</v>
      </c>
      <c r="O838" s="9">
        <f t="shared" si="775"/>
        <v>-15293</v>
      </c>
      <c r="P838" s="9">
        <f t="shared" si="775"/>
        <v>0</v>
      </c>
      <c r="Q838" s="9">
        <f t="shared" si="775"/>
        <v>0</v>
      </c>
      <c r="R838" s="9">
        <f t="shared" si="775"/>
        <v>0</v>
      </c>
      <c r="S838" s="9">
        <f t="shared" si="775"/>
        <v>37863</v>
      </c>
      <c r="T838" s="9">
        <f t="shared" si="775"/>
        <v>35970</v>
      </c>
      <c r="U838" s="9">
        <f t="shared" si="775"/>
        <v>0</v>
      </c>
      <c r="V838" s="9">
        <f t="shared" si="775"/>
        <v>0</v>
      </c>
      <c r="W838" s="9">
        <f t="shared" si="775"/>
        <v>0</v>
      </c>
      <c r="X838" s="9">
        <f t="shared" si="775"/>
        <v>0</v>
      </c>
      <c r="Y838" s="9">
        <f t="shared" si="775"/>
        <v>37863</v>
      </c>
      <c r="Z838" s="9">
        <f t="shared" si="775"/>
        <v>35970</v>
      </c>
    </row>
    <row r="839" spans="1:26" ht="20.100000000000001" hidden="1" customHeight="1" x14ac:dyDescent="0.25">
      <c r="A839" s="28" t="s">
        <v>168</v>
      </c>
      <c r="B839" s="26">
        <v>914</v>
      </c>
      <c r="C839" s="26" t="s">
        <v>146</v>
      </c>
      <c r="D839" s="26" t="s">
        <v>80</v>
      </c>
      <c r="E839" s="26" t="s">
        <v>619</v>
      </c>
      <c r="F839" s="26" t="s">
        <v>182</v>
      </c>
      <c r="G839" s="9">
        <f>26166-8978</f>
        <v>17188</v>
      </c>
      <c r="H839" s="9"/>
      <c r="I839" s="9">
        <v>-2</v>
      </c>
      <c r="J839" s="86"/>
      <c r="K839" s="86"/>
      <c r="L839" s="9">
        <v>35970</v>
      </c>
      <c r="M839" s="9">
        <f>G839+I839+J839+K839+L839</f>
        <v>53156</v>
      </c>
      <c r="N839" s="9">
        <f>H839+L839</f>
        <v>35970</v>
      </c>
      <c r="O839" s="9">
        <v>-15293</v>
      </c>
      <c r="P839" s="87"/>
      <c r="Q839" s="87"/>
      <c r="R839" s="9"/>
      <c r="S839" s="9">
        <f>M839+O839+P839+Q839+R839</f>
        <v>37863</v>
      </c>
      <c r="T839" s="9">
        <f>N839+R839</f>
        <v>35970</v>
      </c>
      <c r="U839" s="9"/>
      <c r="V839" s="87"/>
      <c r="W839" s="87"/>
      <c r="X839" s="9"/>
      <c r="Y839" s="9">
        <f>S839+U839+V839+W839+X839</f>
        <v>37863</v>
      </c>
      <c r="Z839" s="9">
        <f>T839+X839</f>
        <v>35970</v>
      </c>
    </row>
    <row r="840" spans="1:26" ht="20.100000000000001" hidden="1" customHeight="1" x14ac:dyDescent="0.25">
      <c r="A840" s="28" t="s">
        <v>62</v>
      </c>
      <c r="B840" s="26">
        <v>914</v>
      </c>
      <c r="C840" s="26" t="s">
        <v>146</v>
      </c>
      <c r="D840" s="26" t="s">
        <v>80</v>
      </c>
      <c r="E840" s="26" t="s">
        <v>63</v>
      </c>
      <c r="F840" s="26"/>
      <c r="G840" s="9">
        <f t="shared" ref="G840:H843" si="776">G841</f>
        <v>0</v>
      </c>
      <c r="H840" s="9">
        <f t="shared" si="776"/>
        <v>0</v>
      </c>
      <c r="I840" s="86"/>
      <c r="J840" s="86"/>
      <c r="K840" s="86"/>
      <c r="L840" s="86"/>
      <c r="M840" s="86"/>
      <c r="N840" s="86"/>
      <c r="O840" s="87"/>
      <c r="P840" s="87"/>
      <c r="Q840" s="87"/>
      <c r="R840" s="87"/>
      <c r="S840" s="87"/>
      <c r="T840" s="87"/>
      <c r="U840" s="87"/>
      <c r="V840" s="87"/>
      <c r="W840" s="87"/>
      <c r="X840" s="87"/>
      <c r="Y840" s="87"/>
      <c r="Z840" s="87"/>
    </row>
    <row r="841" spans="1:26" ht="20.100000000000001" hidden="1" customHeight="1" x14ac:dyDescent="0.25">
      <c r="A841" s="28" t="s">
        <v>15</v>
      </c>
      <c r="B841" s="26">
        <v>914</v>
      </c>
      <c r="C841" s="26" t="s">
        <v>146</v>
      </c>
      <c r="D841" s="26" t="s">
        <v>80</v>
      </c>
      <c r="E841" s="26" t="s">
        <v>64</v>
      </c>
      <c r="F841" s="26"/>
      <c r="G841" s="9">
        <f t="shared" si="776"/>
        <v>0</v>
      </c>
      <c r="H841" s="9">
        <f t="shared" si="776"/>
        <v>0</v>
      </c>
      <c r="I841" s="86"/>
      <c r="J841" s="86"/>
      <c r="K841" s="86"/>
      <c r="L841" s="86"/>
      <c r="M841" s="86"/>
      <c r="N841" s="86"/>
      <c r="O841" s="87"/>
      <c r="P841" s="87"/>
      <c r="Q841" s="87"/>
      <c r="R841" s="87"/>
      <c r="S841" s="87"/>
      <c r="T841" s="87"/>
      <c r="U841" s="87"/>
      <c r="V841" s="87"/>
      <c r="W841" s="87"/>
      <c r="X841" s="87"/>
      <c r="Y841" s="87"/>
      <c r="Z841" s="87"/>
    </row>
    <row r="842" spans="1:26" ht="20.100000000000001" hidden="1" customHeight="1" x14ac:dyDescent="0.25">
      <c r="A842" s="28" t="s">
        <v>168</v>
      </c>
      <c r="B842" s="26">
        <v>914</v>
      </c>
      <c r="C842" s="26" t="s">
        <v>146</v>
      </c>
      <c r="D842" s="26" t="s">
        <v>80</v>
      </c>
      <c r="E842" s="26" t="s">
        <v>179</v>
      </c>
      <c r="F842" s="26"/>
      <c r="G842" s="9">
        <f t="shared" si="776"/>
        <v>0</v>
      </c>
      <c r="H842" s="9">
        <f t="shared" si="776"/>
        <v>0</v>
      </c>
      <c r="I842" s="86"/>
      <c r="J842" s="86"/>
      <c r="K842" s="86"/>
      <c r="L842" s="86"/>
      <c r="M842" s="86"/>
      <c r="N842" s="86"/>
      <c r="O842" s="87"/>
      <c r="P842" s="87"/>
      <c r="Q842" s="87"/>
      <c r="R842" s="87"/>
      <c r="S842" s="87"/>
      <c r="T842" s="87"/>
      <c r="U842" s="87"/>
      <c r="V842" s="87"/>
      <c r="W842" s="87"/>
      <c r="X842" s="87"/>
      <c r="Y842" s="87"/>
      <c r="Z842" s="87"/>
    </row>
    <row r="843" spans="1:26" ht="33" hidden="1" x14ac:dyDescent="0.25">
      <c r="A843" s="25" t="s">
        <v>180</v>
      </c>
      <c r="B843" s="26">
        <v>914</v>
      </c>
      <c r="C843" s="26" t="s">
        <v>146</v>
      </c>
      <c r="D843" s="26" t="s">
        <v>80</v>
      </c>
      <c r="E843" s="26" t="s">
        <v>179</v>
      </c>
      <c r="F843" s="26" t="s">
        <v>181</v>
      </c>
      <c r="G843" s="11">
        <f t="shared" si="776"/>
        <v>0</v>
      </c>
      <c r="H843" s="11">
        <f t="shared" si="776"/>
        <v>0</v>
      </c>
      <c r="I843" s="86"/>
      <c r="J843" s="86"/>
      <c r="K843" s="86"/>
      <c r="L843" s="86"/>
      <c r="M843" s="86"/>
      <c r="N843" s="86"/>
      <c r="O843" s="87"/>
      <c r="P843" s="87"/>
      <c r="Q843" s="87"/>
      <c r="R843" s="87"/>
      <c r="S843" s="87"/>
      <c r="T843" s="87"/>
      <c r="U843" s="87"/>
      <c r="V843" s="87"/>
      <c r="W843" s="87"/>
      <c r="X843" s="87"/>
      <c r="Y843" s="87"/>
      <c r="Z843" s="87"/>
    </row>
    <row r="844" spans="1:26" ht="20.100000000000001" hidden="1" customHeight="1" x14ac:dyDescent="0.25">
      <c r="A844" s="28" t="s">
        <v>168</v>
      </c>
      <c r="B844" s="26">
        <v>914</v>
      </c>
      <c r="C844" s="26" t="s">
        <v>146</v>
      </c>
      <c r="D844" s="26" t="s">
        <v>80</v>
      </c>
      <c r="E844" s="26" t="s">
        <v>179</v>
      </c>
      <c r="F844" s="26" t="s">
        <v>182</v>
      </c>
      <c r="G844" s="9"/>
      <c r="H844" s="9"/>
      <c r="I844" s="86"/>
      <c r="J844" s="86"/>
      <c r="K844" s="86"/>
      <c r="L844" s="86"/>
      <c r="M844" s="86"/>
      <c r="N844" s="86"/>
      <c r="O844" s="87"/>
      <c r="P844" s="87"/>
      <c r="Q844" s="87"/>
      <c r="R844" s="87"/>
      <c r="S844" s="87"/>
      <c r="T844" s="87"/>
      <c r="U844" s="87"/>
      <c r="V844" s="87"/>
      <c r="W844" s="87"/>
      <c r="X844" s="87"/>
      <c r="Y844" s="87"/>
      <c r="Z844" s="87"/>
    </row>
    <row r="845" spans="1:26" hidden="1" x14ac:dyDescent="0.25">
      <c r="A845" s="25"/>
      <c r="B845" s="26"/>
      <c r="C845" s="26"/>
      <c r="D845" s="26"/>
      <c r="E845" s="26"/>
      <c r="F845" s="26"/>
      <c r="G845" s="9"/>
      <c r="H845" s="9"/>
      <c r="I845" s="86"/>
      <c r="J845" s="86"/>
      <c r="K845" s="86"/>
      <c r="L845" s="86"/>
      <c r="M845" s="86"/>
      <c r="N845" s="86"/>
      <c r="O845" s="87"/>
      <c r="P845" s="87"/>
      <c r="Q845" s="87"/>
      <c r="R845" s="87"/>
      <c r="S845" s="87"/>
      <c r="T845" s="87"/>
      <c r="U845" s="87"/>
      <c r="V845" s="87"/>
      <c r="W845" s="87"/>
      <c r="X845" s="87"/>
      <c r="Y845" s="87"/>
      <c r="Z845" s="87"/>
    </row>
    <row r="846" spans="1:26" ht="18.75" hidden="1" x14ac:dyDescent="0.3">
      <c r="A846" s="23" t="s">
        <v>184</v>
      </c>
      <c r="B846" s="56" t="s">
        <v>439</v>
      </c>
      <c r="C846" s="56" t="s">
        <v>7</v>
      </c>
      <c r="D846" s="56" t="s">
        <v>22</v>
      </c>
      <c r="E846" s="27"/>
      <c r="F846" s="27"/>
      <c r="G846" s="15">
        <f t="shared" ref="G846:Z846" si="777">G847</f>
        <v>20063</v>
      </c>
      <c r="H846" s="15">
        <f t="shared" si="777"/>
        <v>0</v>
      </c>
      <c r="I846" s="15">
        <f t="shared" si="777"/>
        <v>0</v>
      </c>
      <c r="J846" s="15">
        <f t="shared" si="777"/>
        <v>0</v>
      </c>
      <c r="K846" s="15">
        <f t="shared" si="777"/>
        <v>0</v>
      </c>
      <c r="L846" s="15">
        <f t="shared" si="777"/>
        <v>0</v>
      </c>
      <c r="M846" s="15">
        <f t="shared" si="777"/>
        <v>20063</v>
      </c>
      <c r="N846" s="15">
        <f t="shared" si="777"/>
        <v>0</v>
      </c>
      <c r="O846" s="15">
        <f t="shared" si="777"/>
        <v>0</v>
      </c>
      <c r="P846" s="15">
        <f t="shared" si="777"/>
        <v>0</v>
      </c>
      <c r="Q846" s="15">
        <f t="shared" si="777"/>
        <v>0</v>
      </c>
      <c r="R846" s="15">
        <f t="shared" si="777"/>
        <v>0</v>
      </c>
      <c r="S846" s="15">
        <f t="shared" si="777"/>
        <v>20063</v>
      </c>
      <c r="T846" s="15">
        <f t="shared" si="777"/>
        <v>0</v>
      </c>
      <c r="U846" s="15">
        <f t="shared" si="777"/>
        <v>0</v>
      </c>
      <c r="V846" s="15">
        <f t="shared" si="777"/>
        <v>0</v>
      </c>
      <c r="W846" s="15">
        <f t="shared" si="777"/>
        <v>0</v>
      </c>
      <c r="X846" s="15">
        <f t="shared" si="777"/>
        <v>314002</v>
      </c>
      <c r="Y846" s="15">
        <f t="shared" si="777"/>
        <v>334065</v>
      </c>
      <c r="Z846" s="15">
        <f t="shared" si="777"/>
        <v>314002</v>
      </c>
    </row>
    <row r="847" spans="1:26" ht="33" hidden="1" x14ac:dyDescent="0.25">
      <c r="A847" s="28" t="s">
        <v>449</v>
      </c>
      <c r="B847" s="26" t="s">
        <v>439</v>
      </c>
      <c r="C847" s="26" t="s">
        <v>7</v>
      </c>
      <c r="D847" s="26" t="s">
        <v>22</v>
      </c>
      <c r="E847" s="26" t="s">
        <v>185</v>
      </c>
      <c r="F847" s="26"/>
      <c r="G847" s="9">
        <f t="shared" ref="G847" si="778">G855+G848+G852</f>
        <v>20063</v>
      </c>
      <c r="H847" s="9">
        <f t="shared" ref="H847:N847" si="779">H855+H848+H852</f>
        <v>0</v>
      </c>
      <c r="I847" s="9">
        <f t="shared" si="779"/>
        <v>0</v>
      </c>
      <c r="J847" s="9">
        <f t="shared" si="779"/>
        <v>0</v>
      </c>
      <c r="K847" s="9">
        <f t="shared" si="779"/>
        <v>0</v>
      </c>
      <c r="L847" s="9">
        <f t="shared" si="779"/>
        <v>0</v>
      </c>
      <c r="M847" s="9">
        <f t="shared" si="779"/>
        <v>20063</v>
      </c>
      <c r="N847" s="9">
        <f t="shared" si="779"/>
        <v>0</v>
      </c>
      <c r="O847" s="9">
        <f t="shared" ref="O847:T847" si="780">O855+O848+O852</f>
        <v>0</v>
      </c>
      <c r="P847" s="9">
        <f t="shared" si="780"/>
        <v>0</v>
      </c>
      <c r="Q847" s="9">
        <f t="shared" si="780"/>
        <v>0</v>
      </c>
      <c r="R847" s="9">
        <f t="shared" si="780"/>
        <v>0</v>
      </c>
      <c r="S847" s="9">
        <f t="shared" si="780"/>
        <v>20063</v>
      </c>
      <c r="T847" s="9">
        <f t="shared" si="780"/>
        <v>0</v>
      </c>
      <c r="U847" s="9">
        <f>U855+U848+U852+U858+U861</f>
        <v>0</v>
      </c>
      <c r="V847" s="9">
        <f t="shared" ref="V847:Z847" si="781">V855+V848+V852+V858+V861</f>
        <v>0</v>
      </c>
      <c r="W847" s="9">
        <f t="shared" si="781"/>
        <v>0</v>
      </c>
      <c r="X847" s="9">
        <f t="shared" si="781"/>
        <v>314002</v>
      </c>
      <c r="Y847" s="9">
        <f t="shared" si="781"/>
        <v>334065</v>
      </c>
      <c r="Z847" s="9">
        <f t="shared" si="781"/>
        <v>314002</v>
      </c>
    </row>
    <row r="848" spans="1:26" ht="21" hidden="1" customHeight="1" x14ac:dyDescent="0.25">
      <c r="A848" s="28" t="s">
        <v>15</v>
      </c>
      <c r="B848" s="26">
        <v>914</v>
      </c>
      <c r="C848" s="26" t="s">
        <v>7</v>
      </c>
      <c r="D848" s="26" t="s">
        <v>22</v>
      </c>
      <c r="E848" s="26" t="s">
        <v>186</v>
      </c>
      <c r="F848" s="26"/>
      <c r="G848" s="9">
        <f t="shared" ref="G848:Z850" si="782">G849</f>
        <v>0</v>
      </c>
      <c r="H848" s="9">
        <f t="shared" si="782"/>
        <v>0</v>
      </c>
      <c r="I848" s="9">
        <f t="shared" si="782"/>
        <v>0</v>
      </c>
      <c r="J848" s="9">
        <f t="shared" si="782"/>
        <v>0</v>
      </c>
      <c r="K848" s="9">
        <f t="shared" si="782"/>
        <v>0</v>
      </c>
      <c r="L848" s="9">
        <f t="shared" si="782"/>
        <v>0</v>
      </c>
      <c r="M848" s="9">
        <f t="shared" si="782"/>
        <v>0</v>
      </c>
      <c r="N848" s="9">
        <f t="shared" si="782"/>
        <v>0</v>
      </c>
      <c r="O848" s="9">
        <f t="shared" si="782"/>
        <v>0</v>
      </c>
      <c r="P848" s="9">
        <f t="shared" si="782"/>
        <v>0</v>
      </c>
      <c r="Q848" s="9">
        <f t="shared" si="782"/>
        <v>0</v>
      </c>
      <c r="R848" s="9">
        <f t="shared" si="782"/>
        <v>0</v>
      </c>
      <c r="S848" s="9">
        <f t="shared" si="782"/>
        <v>0</v>
      </c>
      <c r="T848" s="9">
        <f t="shared" si="782"/>
        <v>0</v>
      </c>
      <c r="U848" s="9">
        <f t="shared" si="782"/>
        <v>0</v>
      </c>
      <c r="V848" s="9">
        <f t="shared" si="782"/>
        <v>0</v>
      </c>
      <c r="W848" s="9">
        <f t="shared" si="782"/>
        <v>0</v>
      </c>
      <c r="X848" s="9">
        <f t="shared" si="782"/>
        <v>0</v>
      </c>
      <c r="Y848" s="9">
        <f t="shared" si="782"/>
        <v>0</v>
      </c>
      <c r="Z848" s="9">
        <f t="shared" si="782"/>
        <v>0</v>
      </c>
    </row>
    <row r="849" spans="1:26" ht="20.100000000000001" hidden="1" customHeight="1" x14ac:dyDescent="0.25">
      <c r="A849" s="28" t="s">
        <v>168</v>
      </c>
      <c r="B849" s="26">
        <v>914</v>
      </c>
      <c r="C849" s="26" t="s">
        <v>7</v>
      </c>
      <c r="D849" s="26" t="s">
        <v>22</v>
      </c>
      <c r="E849" s="26" t="s">
        <v>187</v>
      </c>
      <c r="F849" s="26"/>
      <c r="G849" s="9">
        <f t="shared" ref="G849:V850" si="783">G850</f>
        <v>0</v>
      </c>
      <c r="H849" s="9">
        <f t="shared" si="783"/>
        <v>0</v>
      </c>
      <c r="I849" s="9">
        <f t="shared" si="783"/>
        <v>0</v>
      </c>
      <c r="J849" s="9">
        <f t="shared" si="783"/>
        <v>0</v>
      </c>
      <c r="K849" s="9">
        <f t="shared" si="783"/>
        <v>0</v>
      </c>
      <c r="L849" s="9">
        <f t="shared" si="783"/>
        <v>0</v>
      </c>
      <c r="M849" s="9">
        <f t="shared" si="783"/>
        <v>0</v>
      </c>
      <c r="N849" s="9">
        <f t="shared" si="783"/>
        <v>0</v>
      </c>
      <c r="O849" s="9">
        <f t="shared" si="783"/>
        <v>0</v>
      </c>
      <c r="P849" s="9">
        <f t="shared" si="783"/>
        <v>0</v>
      </c>
      <c r="Q849" s="9">
        <f t="shared" si="783"/>
        <v>0</v>
      </c>
      <c r="R849" s="9">
        <f t="shared" si="783"/>
        <v>0</v>
      </c>
      <c r="S849" s="9">
        <f t="shared" si="783"/>
        <v>0</v>
      </c>
      <c r="T849" s="9">
        <f t="shared" si="783"/>
        <v>0</v>
      </c>
      <c r="U849" s="9">
        <f t="shared" si="783"/>
        <v>0</v>
      </c>
      <c r="V849" s="9">
        <f t="shared" si="783"/>
        <v>0</v>
      </c>
      <c r="W849" s="9">
        <f t="shared" si="782"/>
        <v>0</v>
      </c>
      <c r="X849" s="9">
        <f t="shared" si="782"/>
        <v>0</v>
      </c>
      <c r="Y849" s="9">
        <f t="shared" si="782"/>
        <v>0</v>
      </c>
      <c r="Z849" s="9">
        <f t="shared" si="782"/>
        <v>0</v>
      </c>
    </row>
    <row r="850" spans="1:26" ht="33" hidden="1" x14ac:dyDescent="0.25">
      <c r="A850" s="25" t="s">
        <v>180</v>
      </c>
      <c r="B850" s="26">
        <v>914</v>
      </c>
      <c r="C850" s="26" t="s">
        <v>7</v>
      </c>
      <c r="D850" s="26" t="s">
        <v>22</v>
      </c>
      <c r="E850" s="26" t="s">
        <v>187</v>
      </c>
      <c r="F850" s="26" t="s">
        <v>181</v>
      </c>
      <c r="G850" s="9">
        <f t="shared" si="783"/>
        <v>0</v>
      </c>
      <c r="H850" s="9">
        <f t="shared" si="783"/>
        <v>0</v>
      </c>
      <c r="I850" s="9">
        <f t="shared" si="783"/>
        <v>0</v>
      </c>
      <c r="J850" s="9">
        <f t="shared" si="783"/>
        <v>0</v>
      </c>
      <c r="K850" s="9">
        <f t="shared" si="783"/>
        <v>0</v>
      </c>
      <c r="L850" s="9">
        <f t="shared" si="783"/>
        <v>0</v>
      </c>
      <c r="M850" s="9">
        <f t="shared" si="783"/>
        <v>0</v>
      </c>
      <c r="N850" s="9">
        <f t="shared" si="783"/>
        <v>0</v>
      </c>
      <c r="O850" s="9">
        <f t="shared" si="783"/>
        <v>0</v>
      </c>
      <c r="P850" s="9">
        <f t="shared" si="783"/>
        <v>0</v>
      </c>
      <c r="Q850" s="9">
        <f t="shared" si="783"/>
        <v>0</v>
      </c>
      <c r="R850" s="9">
        <f t="shared" si="783"/>
        <v>0</v>
      </c>
      <c r="S850" s="9">
        <f t="shared" si="783"/>
        <v>0</v>
      </c>
      <c r="T850" s="9">
        <f t="shared" si="783"/>
        <v>0</v>
      </c>
      <c r="U850" s="9">
        <f t="shared" si="782"/>
        <v>0</v>
      </c>
      <c r="V850" s="9">
        <f t="shared" si="782"/>
        <v>0</v>
      </c>
      <c r="W850" s="9">
        <f t="shared" si="782"/>
        <v>0</v>
      </c>
      <c r="X850" s="9">
        <f t="shared" si="782"/>
        <v>0</v>
      </c>
      <c r="Y850" s="9">
        <f t="shared" si="782"/>
        <v>0</v>
      </c>
      <c r="Z850" s="9">
        <f t="shared" si="782"/>
        <v>0</v>
      </c>
    </row>
    <row r="851" spans="1:26" ht="20.100000000000001" hidden="1" customHeight="1" x14ac:dyDescent="0.25">
      <c r="A851" s="28" t="s">
        <v>168</v>
      </c>
      <c r="B851" s="26">
        <v>914</v>
      </c>
      <c r="C851" s="26" t="s">
        <v>7</v>
      </c>
      <c r="D851" s="26" t="s">
        <v>22</v>
      </c>
      <c r="E851" s="26" t="s">
        <v>187</v>
      </c>
      <c r="F851" s="26" t="s">
        <v>182</v>
      </c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66" hidden="1" x14ac:dyDescent="0.25">
      <c r="A852" s="25" t="s">
        <v>696</v>
      </c>
      <c r="B852" s="26">
        <v>914</v>
      </c>
      <c r="C852" s="26" t="s">
        <v>7</v>
      </c>
      <c r="D852" s="26" t="s">
        <v>22</v>
      </c>
      <c r="E852" s="26" t="s">
        <v>695</v>
      </c>
      <c r="F852" s="26"/>
      <c r="G852" s="9">
        <f t="shared" ref="G852:V853" si="784">G853</f>
        <v>8829</v>
      </c>
      <c r="H852" s="9">
        <f t="shared" si="784"/>
        <v>0</v>
      </c>
      <c r="I852" s="9">
        <f t="shared" si="784"/>
        <v>0</v>
      </c>
      <c r="J852" s="9">
        <f t="shared" si="784"/>
        <v>0</v>
      </c>
      <c r="K852" s="9">
        <f t="shared" si="784"/>
        <v>0</v>
      </c>
      <c r="L852" s="9">
        <f t="shared" si="784"/>
        <v>0</v>
      </c>
      <c r="M852" s="9">
        <f t="shared" si="784"/>
        <v>8829</v>
      </c>
      <c r="N852" s="9">
        <f t="shared" si="784"/>
        <v>0</v>
      </c>
      <c r="O852" s="9">
        <f t="shared" si="784"/>
        <v>0</v>
      </c>
      <c r="P852" s="9">
        <f t="shared" si="784"/>
        <v>0</v>
      </c>
      <c r="Q852" s="9">
        <f t="shared" si="784"/>
        <v>0</v>
      </c>
      <c r="R852" s="9">
        <f t="shared" si="784"/>
        <v>0</v>
      </c>
      <c r="S852" s="9">
        <f t="shared" si="784"/>
        <v>8829</v>
      </c>
      <c r="T852" s="9">
        <f t="shared" si="784"/>
        <v>0</v>
      </c>
      <c r="U852" s="9">
        <f t="shared" si="784"/>
        <v>-8829</v>
      </c>
      <c r="V852" s="9">
        <f t="shared" si="784"/>
        <v>0</v>
      </c>
      <c r="W852" s="9">
        <f t="shared" ref="U852:Z853" si="785">W853</f>
        <v>0</v>
      </c>
      <c r="X852" s="9">
        <f t="shared" si="785"/>
        <v>0</v>
      </c>
      <c r="Y852" s="9">
        <f t="shared" si="785"/>
        <v>0</v>
      </c>
      <c r="Z852" s="9">
        <f t="shared" si="785"/>
        <v>0</v>
      </c>
    </row>
    <row r="853" spans="1:26" ht="33" hidden="1" x14ac:dyDescent="0.25">
      <c r="A853" s="25" t="s">
        <v>180</v>
      </c>
      <c r="B853" s="26">
        <v>914</v>
      </c>
      <c r="C853" s="26" t="s">
        <v>7</v>
      </c>
      <c r="D853" s="26" t="s">
        <v>22</v>
      </c>
      <c r="E853" s="26" t="s">
        <v>695</v>
      </c>
      <c r="F853" s="26" t="s">
        <v>181</v>
      </c>
      <c r="G853" s="9">
        <f t="shared" si="784"/>
        <v>8829</v>
      </c>
      <c r="H853" s="9">
        <f t="shared" si="784"/>
        <v>0</v>
      </c>
      <c r="I853" s="9">
        <f t="shared" si="784"/>
        <v>0</v>
      </c>
      <c r="J853" s="9">
        <f t="shared" si="784"/>
        <v>0</v>
      </c>
      <c r="K853" s="9">
        <f t="shared" si="784"/>
        <v>0</v>
      </c>
      <c r="L853" s="9">
        <f t="shared" si="784"/>
        <v>0</v>
      </c>
      <c r="M853" s="9">
        <f t="shared" si="784"/>
        <v>8829</v>
      </c>
      <c r="N853" s="9">
        <f t="shared" si="784"/>
        <v>0</v>
      </c>
      <c r="O853" s="9">
        <f t="shared" si="784"/>
        <v>0</v>
      </c>
      <c r="P853" s="9">
        <f t="shared" si="784"/>
        <v>0</v>
      </c>
      <c r="Q853" s="9">
        <f t="shared" si="784"/>
        <v>0</v>
      </c>
      <c r="R853" s="9">
        <f t="shared" si="784"/>
        <v>0</v>
      </c>
      <c r="S853" s="9">
        <f t="shared" si="784"/>
        <v>8829</v>
      </c>
      <c r="T853" s="9">
        <f t="shared" si="784"/>
        <v>0</v>
      </c>
      <c r="U853" s="9">
        <f t="shared" si="785"/>
        <v>-8829</v>
      </c>
      <c r="V853" s="9">
        <f t="shared" si="785"/>
        <v>0</v>
      </c>
      <c r="W853" s="9">
        <f t="shared" si="785"/>
        <v>0</v>
      </c>
      <c r="X853" s="9">
        <f t="shared" si="785"/>
        <v>0</v>
      </c>
      <c r="Y853" s="9">
        <f t="shared" si="785"/>
        <v>0</v>
      </c>
      <c r="Z853" s="9">
        <f t="shared" si="785"/>
        <v>0</v>
      </c>
    </row>
    <row r="854" spans="1:26" ht="20.100000000000001" hidden="1" customHeight="1" x14ac:dyDescent="0.25">
      <c r="A854" s="28" t="s">
        <v>168</v>
      </c>
      <c r="B854" s="26">
        <v>914</v>
      </c>
      <c r="C854" s="26" t="s">
        <v>7</v>
      </c>
      <c r="D854" s="26" t="s">
        <v>22</v>
      </c>
      <c r="E854" s="26" t="s">
        <v>695</v>
      </c>
      <c r="F854" s="26" t="s">
        <v>182</v>
      </c>
      <c r="G854" s="9">
        <f>6626+2203</f>
        <v>8829</v>
      </c>
      <c r="H854" s="9"/>
      <c r="I854" s="86"/>
      <c r="J854" s="86"/>
      <c r="K854" s="86"/>
      <c r="L854" s="86"/>
      <c r="M854" s="9">
        <f>G854+I854+J854+K854+L854</f>
        <v>8829</v>
      </c>
      <c r="N854" s="9">
        <f>H854+L854</f>
        <v>0</v>
      </c>
      <c r="O854" s="87"/>
      <c r="P854" s="87"/>
      <c r="Q854" s="87"/>
      <c r="R854" s="87"/>
      <c r="S854" s="9">
        <f>M854+O854+P854+Q854+R854</f>
        <v>8829</v>
      </c>
      <c r="T854" s="9">
        <f>N854+R854</f>
        <v>0</v>
      </c>
      <c r="U854" s="9">
        <v>-8829</v>
      </c>
      <c r="V854" s="87"/>
      <c r="W854" s="87"/>
      <c r="X854" s="87"/>
      <c r="Y854" s="9">
        <f>S854+U854+V854+W854+X854</f>
        <v>0</v>
      </c>
      <c r="Z854" s="9">
        <f>T854+X854</f>
        <v>0</v>
      </c>
    </row>
    <row r="855" spans="1:26" ht="22.5" hidden="1" customHeight="1" x14ac:dyDescent="0.25">
      <c r="A855" s="28" t="s">
        <v>467</v>
      </c>
      <c r="B855" s="26" t="s">
        <v>439</v>
      </c>
      <c r="C855" s="26" t="s">
        <v>7</v>
      </c>
      <c r="D855" s="26" t="s">
        <v>22</v>
      </c>
      <c r="E855" s="26" t="s">
        <v>468</v>
      </c>
      <c r="F855" s="26"/>
      <c r="G855" s="9">
        <f t="shared" ref="G855:V856" si="786">G856</f>
        <v>11234</v>
      </c>
      <c r="H855" s="9">
        <f t="shared" si="786"/>
        <v>0</v>
      </c>
      <c r="I855" s="9">
        <f t="shared" si="786"/>
        <v>0</v>
      </c>
      <c r="J855" s="9">
        <f t="shared" si="786"/>
        <v>0</v>
      </c>
      <c r="K855" s="9">
        <f t="shared" si="786"/>
        <v>0</v>
      </c>
      <c r="L855" s="9">
        <f t="shared" si="786"/>
        <v>0</v>
      </c>
      <c r="M855" s="9">
        <f t="shared" si="786"/>
        <v>11234</v>
      </c>
      <c r="N855" s="9">
        <f t="shared" si="786"/>
        <v>0</v>
      </c>
      <c r="O855" s="9">
        <f t="shared" si="786"/>
        <v>0</v>
      </c>
      <c r="P855" s="9">
        <f t="shared" si="786"/>
        <v>0</v>
      </c>
      <c r="Q855" s="9">
        <f t="shared" si="786"/>
        <v>0</v>
      </c>
      <c r="R855" s="9">
        <f t="shared" si="786"/>
        <v>0</v>
      </c>
      <c r="S855" s="9">
        <f t="shared" si="786"/>
        <v>11234</v>
      </c>
      <c r="T855" s="9">
        <f t="shared" si="786"/>
        <v>0</v>
      </c>
      <c r="U855" s="9">
        <f t="shared" si="786"/>
        <v>-11234</v>
      </c>
      <c r="V855" s="9">
        <f t="shared" si="786"/>
        <v>0</v>
      </c>
      <c r="W855" s="9">
        <f t="shared" ref="U855:Z856" si="787">W856</f>
        <v>0</v>
      </c>
      <c r="X855" s="9">
        <f t="shared" si="787"/>
        <v>0</v>
      </c>
      <c r="Y855" s="9">
        <f t="shared" si="787"/>
        <v>0</v>
      </c>
      <c r="Z855" s="9">
        <f t="shared" si="787"/>
        <v>0</v>
      </c>
    </row>
    <row r="856" spans="1:26" ht="33" hidden="1" x14ac:dyDescent="0.25">
      <c r="A856" s="25" t="s">
        <v>180</v>
      </c>
      <c r="B856" s="26" t="s">
        <v>439</v>
      </c>
      <c r="C856" s="26" t="s">
        <v>7</v>
      </c>
      <c r="D856" s="26" t="s">
        <v>22</v>
      </c>
      <c r="E856" s="26" t="s">
        <v>468</v>
      </c>
      <c r="F856" s="26" t="s">
        <v>181</v>
      </c>
      <c r="G856" s="9">
        <f t="shared" si="786"/>
        <v>11234</v>
      </c>
      <c r="H856" s="9">
        <f t="shared" si="786"/>
        <v>0</v>
      </c>
      <c r="I856" s="9">
        <f t="shared" si="786"/>
        <v>0</v>
      </c>
      <c r="J856" s="9">
        <f t="shared" si="786"/>
        <v>0</v>
      </c>
      <c r="K856" s="9">
        <f t="shared" si="786"/>
        <v>0</v>
      </c>
      <c r="L856" s="9">
        <f t="shared" si="786"/>
        <v>0</v>
      </c>
      <c r="M856" s="9">
        <f t="shared" si="786"/>
        <v>11234</v>
      </c>
      <c r="N856" s="9">
        <f t="shared" si="786"/>
        <v>0</v>
      </c>
      <c r="O856" s="9">
        <f t="shared" si="786"/>
        <v>0</v>
      </c>
      <c r="P856" s="9">
        <f t="shared" si="786"/>
        <v>0</v>
      </c>
      <c r="Q856" s="9">
        <f t="shared" si="786"/>
        <v>0</v>
      </c>
      <c r="R856" s="9">
        <f t="shared" si="786"/>
        <v>0</v>
      </c>
      <c r="S856" s="9">
        <f t="shared" si="786"/>
        <v>11234</v>
      </c>
      <c r="T856" s="9">
        <f t="shared" si="786"/>
        <v>0</v>
      </c>
      <c r="U856" s="9">
        <f t="shared" si="787"/>
        <v>-11234</v>
      </c>
      <c r="V856" s="9">
        <f t="shared" si="787"/>
        <v>0</v>
      </c>
      <c r="W856" s="9">
        <f t="shared" si="787"/>
        <v>0</v>
      </c>
      <c r="X856" s="9">
        <f t="shared" si="787"/>
        <v>0</v>
      </c>
      <c r="Y856" s="9">
        <f t="shared" si="787"/>
        <v>0</v>
      </c>
      <c r="Z856" s="9">
        <f t="shared" si="787"/>
        <v>0</v>
      </c>
    </row>
    <row r="857" spans="1:26" ht="20.100000000000001" hidden="1" customHeight="1" x14ac:dyDescent="0.25">
      <c r="A857" s="28" t="s">
        <v>168</v>
      </c>
      <c r="B857" s="26" t="s">
        <v>439</v>
      </c>
      <c r="C857" s="26" t="s">
        <v>7</v>
      </c>
      <c r="D857" s="26" t="s">
        <v>22</v>
      </c>
      <c r="E857" s="26" t="s">
        <v>468</v>
      </c>
      <c r="F857" s="26" t="s">
        <v>182</v>
      </c>
      <c r="G857" s="9">
        <f>13437-2203</f>
        <v>11234</v>
      </c>
      <c r="H857" s="9"/>
      <c r="I857" s="86"/>
      <c r="J857" s="86"/>
      <c r="K857" s="86"/>
      <c r="L857" s="86"/>
      <c r="M857" s="9">
        <f>G857+I857+J857+K857+L857</f>
        <v>11234</v>
      </c>
      <c r="N857" s="9">
        <f>H857+L857</f>
        <v>0</v>
      </c>
      <c r="O857" s="87"/>
      <c r="P857" s="87"/>
      <c r="Q857" s="87"/>
      <c r="R857" s="87"/>
      <c r="S857" s="9">
        <f>M857+O857+P857+Q857+R857</f>
        <v>11234</v>
      </c>
      <c r="T857" s="9">
        <f>N857+R857</f>
        <v>0</v>
      </c>
      <c r="U857" s="9">
        <v>-11234</v>
      </c>
      <c r="V857" s="87"/>
      <c r="W857" s="87"/>
      <c r="X857" s="87"/>
      <c r="Y857" s="9">
        <f>S857+U857+V857+W857+X857</f>
        <v>0</v>
      </c>
      <c r="Z857" s="9">
        <f>T857+X857</f>
        <v>0</v>
      </c>
    </row>
    <row r="858" spans="1:26" ht="33" hidden="1" x14ac:dyDescent="0.25">
      <c r="A858" s="28" t="s">
        <v>758</v>
      </c>
      <c r="B858" s="26" t="s">
        <v>439</v>
      </c>
      <c r="C858" s="26" t="s">
        <v>7</v>
      </c>
      <c r="D858" s="26" t="s">
        <v>22</v>
      </c>
      <c r="E858" s="26" t="s">
        <v>759</v>
      </c>
      <c r="F858" s="26"/>
      <c r="G858" s="9"/>
      <c r="H858" s="9"/>
      <c r="I858" s="86"/>
      <c r="J858" s="86"/>
      <c r="K858" s="86"/>
      <c r="L858" s="86"/>
      <c r="M858" s="9"/>
      <c r="N858" s="9"/>
      <c r="O858" s="87"/>
      <c r="P858" s="87"/>
      <c r="Q858" s="87"/>
      <c r="R858" s="87"/>
      <c r="S858" s="9"/>
      <c r="T858" s="9"/>
      <c r="U858" s="9">
        <f>U859</f>
        <v>11234</v>
      </c>
      <c r="V858" s="9">
        <f t="shared" ref="V858:Z859" si="788">V859</f>
        <v>0</v>
      </c>
      <c r="W858" s="9">
        <f t="shared" si="788"/>
        <v>0</v>
      </c>
      <c r="X858" s="9">
        <f t="shared" si="788"/>
        <v>146251</v>
      </c>
      <c r="Y858" s="9">
        <f t="shared" si="788"/>
        <v>157485</v>
      </c>
      <c r="Z858" s="9">
        <f t="shared" si="788"/>
        <v>146251</v>
      </c>
    </row>
    <row r="859" spans="1:26" ht="33" hidden="1" x14ac:dyDescent="0.25">
      <c r="A859" s="25" t="s">
        <v>180</v>
      </c>
      <c r="B859" s="26" t="s">
        <v>439</v>
      </c>
      <c r="C859" s="26" t="s">
        <v>7</v>
      </c>
      <c r="D859" s="26" t="s">
        <v>22</v>
      </c>
      <c r="E859" s="26" t="s">
        <v>759</v>
      </c>
      <c r="F859" s="26" t="s">
        <v>181</v>
      </c>
      <c r="G859" s="9"/>
      <c r="H859" s="9"/>
      <c r="I859" s="86"/>
      <c r="J859" s="86"/>
      <c r="K859" s="86"/>
      <c r="L859" s="86"/>
      <c r="M859" s="9"/>
      <c r="N859" s="9"/>
      <c r="O859" s="87"/>
      <c r="P859" s="87"/>
      <c r="Q859" s="87"/>
      <c r="R859" s="87"/>
      <c r="S859" s="9"/>
      <c r="T859" s="9"/>
      <c r="U859" s="9">
        <f>U860</f>
        <v>11234</v>
      </c>
      <c r="V859" s="9">
        <f t="shared" si="788"/>
        <v>0</v>
      </c>
      <c r="W859" s="9">
        <f t="shared" si="788"/>
        <v>0</v>
      </c>
      <c r="X859" s="9">
        <f t="shared" si="788"/>
        <v>146251</v>
      </c>
      <c r="Y859" s="9">
        <f t="shared" si="788"/>
        <v>157485</v>
      </c>
      <c r="Z859" s="9">
        <f t="shared" si="788"/>
        <v>146251</v>
      </c>
    </row>
    <row r="860" spans="1:26" ht="22.5" hidden="1" customHeight="1" x14ac:dyDescent="0.25">
      <c r="A860" s="28" t="s">
        <v>168</v>
      </c>
      <c r="B860" s="26" t="s">
        <v>439</v>
      </c>
      <c r="C860" s="26" t="s">
        <v>7</v>
      </c>
      <c r="D860" s="26" t="s">
        <v>22</v>
      </c>
      <c r="E860" s="26" t="s">
        <v>759</v>
      </c>
      <c r="F860" s="26" t="s">
        <v>182</v>
      </c>
      <c r="G860" s="9"/>
      <c r="H860" s="9"/>
      <c r="I860" s="86"/>
      <c r="J860" s="86"/>
      <c r="K860" s="86"/>
      <c r="L860" s="86"/>
      <c r="M860" s="9"/>
      <c r="N860" s="9"/>
      <c r="O860" s="87"/>
      <c r="P860" s="87"/>
      <c r="Q860" s="87"/>
      <c r="R860" s="87"/>
      <c r="S860" s="9"/>
      <c r="T860" s="9"/>
      <c r="U860" s="9">
        <v>11234</v>
      </c>
      <c r="V860" s="87"/>
      <c r="W860" s="87"/>
      <c r="X860" s="9">
        <v>146251</v>
      </c>
      <c r="Y860" s="9">
        <f>S860+U860+V860+W860+X860</f>
        <v>157485</v>
      </c>
      <c r="Z860" s="9">
        <f>T860+X860</f>
        <v>146251</v>
      </c>
    </row>
    <row r="861" spans="1:26" ht="66" hidden="1" x14ac:dyDescent="0.25">
      <c r="A861" s="25" t="s">
        <v>696</v>
      </c>
      <c r="B861" s="26" t="s">
        <v>439</v>
      </c>
      <c r="C861" s="26" t="s">
        <v>7</v>
      </c>
      <c r="D861" s="26" t="s">
        <v>22</v>
      </c>
      <c r="E861" s="26" t="s">
        <v>757</v>
      </c>
      <c r="F861" s="26"/>
      <c r="G861" s="9"/>
      <c r="H861" s="9"/>
      <c r="I861" s="86"/>
      <c r="J861" s="86"/>
      <c r="K861" s="86"/>
      <c r="L861" s="86"/>
      <c r="M861" s="9"/>
      <c r="N861" s="9"/>
      <c r="O861" s="87"/>
      <c r="P861" s="87"/>
      <c r="Q861" s="87"/>
      <c r="R861" s="87"/>
      <c r="S861" s="9"/>
      <c r="T861" s="9"/>
      <c r="U861" s="9">
        <f>U862</f>
        <v>8829</v>
      </c>
      <c r="V861" s="87">
        <f t="shared" ref="V861:Z862" si="789">V862</f>
        <v>0</v>
      </c>
      <c r="W861" s="87">
        <f t="shared" si="789"/>
        <v>0</v>
      </c>
      <c r="X861" s="9">
        <f t="shared" si="789"/>
        <v>167751</v>
      </c>
      <c r="Y861" s="9">
        <f t="shared" si="789"/>
        <v>176580</v>
      </c>
      <c r="Z861" s="9">
        <f t="shared" si="789"/>
        <v>167751</v>
      </c>
    </row>
    <row r="862" spans="1:26" ht="33" hidden="1" x14ac:dyDescent="0.25">
      <c r="A862" s="25" t="s">
        <v>180</v>
      </c>
      <c r="B862" s="26" t="s">
        <v>439</v>
      </c>
      <c r="C862" s="26" t="s">
        <v>7</v>
      </c>
      <c r="D862" s="26" t="s">
        <v>22</v>
      </c>
      <c r="E862" s="26" t="s">
        <v>757</v>
      </c>
      <c r="F862" s="26" t="s">
        <v>181</v>
      </c>
      <c r="G862" s="9"/>
      <c r="H862" s="9"/>
      <c r="I862" s="86"/>
      <c r="J862" s="86"/>
      <c r="K862" s="86"/>
      <c r="L862" s="86"/>
      <c r="M862" s="9"/>
      <c r="N862" s="9"/>
      <c r="O862" s="87"/>
      <c r="P862" s="87"/>
      <c r="Q862" s="87"/>
      <c r="R862" s="87"/>
      <c r="S862" s="9"/>
      <c r="T862" s="9"/>
      <c r="U862" s="9">
        <f>U863</f>
        <v>8829</v>
      </c>
      <c r="V862" s="87">
        <f t="shared" si="789"/>
        <v>0</v>
      </c>
      <c r="W862" s="87">
        <f t="shared" si="789"/>
        <v>0</v>
      </c>
      <c r="X862" s="9">
        <f t="shared" si="789"/>
        <v>167751</v>
      </c>
      <c r="Y862" s="9">
        <f t="shared" si="789"/>
        <v>176580</v>
      </c>
      <c r="Z862" s="9">
        <f t="shared" si="789"/>
        <v>167751</v>
      </c>
    </row>
    <row r="863" spans="1:26" ht="20.100000000000001" hidden="1" customHeight="1" x14ac:dyDescent="0.25">
      <c r="A863" s="25" t="s">
        <v>168</v>
      </c>
      <c r="B863" s="26" t="s">
        <v>439</v>
      </c>
      <c r="C863" s="26" t="s">
        <v>7</v>
      </c>
      <c r="D863" s="26" t="s">
        <v>22</v>
      </c>
      <c r="E863" s="26" t="s">
        <v>757</v>
      </c>
      <c r="F863" s="31">
        <v>410</v>
      </c>
      <c r="G863" s="9"/>
      <c r="H863" s="9"/>
      <c r="I863" s="86"/>
      <c r="J863" s="86"/>
      <c r="K863" s="86"/>
      <c r="L863" s="86"/>
      <c r="M863" s="9"/>
      <c r="N863" s="9"/>
      <c r="O863" s="87"/>
      <c r="P863" s="87"/>
      <c r="Q863" s="87"/>
      <c r="R863" s="87"/>
      <c r="S863" s="9"/>
      <c r="T863" s="9"/>
      <c r="U863" s="9">
        <v>8829</v>
      </c>
      <c r="V863" s="87"/>
      <c r="W863" s="87"/>
      <c r="X863" s="9">
        <v>167751</v>
      </c>
      <c r="Y863" s="9">
        <f>S863+U863+V863+W863+X863</f>
        <v>176580</v>
      </c>
      <c r="Z863" s="9">
        <f>T863+X863</f>
        <v>167751</v>
      </c>
    </row>
    <row r="864" spans="1:26" hidden="1" x14ac:dyDescent="0.25">
      <c r="A864" s="25"/>
      <c r="B864" s="26"/>
      <c r="C864" s="26"/>
      <c r="D864" s="26"/>
      <c r="E864" s="26"/>
      <c r="F864" s="26"/>
      <c r="G864" s="9"/>
      <c r="H864" s="9"/>
      <c r="I864" s="86"/>
      <c r="J864" s="86"/>
      <c r="K864" s="86"/>
      <c r="L864" s="86"/>
      <c r="M864" s="86"/>
      <c r="N864" s="86"/>
      <c r="O864" s="87"/>
      <c r="P864" s="87"/>
      <c r="Q864" s="87"/>
      <c r="R864" s="87"/>
      <c r="S864" s="87"/>
      <c r="T864" s="87"/>
      <c r="U864" s="9"/>
      <c r="V864" s="87"/>
      <c r="W864" s="87"/>
      <c r="X864" s="87"/>
      <c r="Y864" s="87"/>
      <c r="Z864" s="87"/>
    </row>
    <row r="865" spans="1:26" ht="18.75" hidden="1" x14ac:dyDescent="0.3">
      <c r="A865" s="23" t="s">
        <v>6</v>
      </c>
      <c r="B865" s="24">
        <v>914</v>
      </c>
      <c r="C865" s="24" t="s">
        <v>7</v>
      </c>
      <c r="D865" s="24" t="s">
        <v>8</v>
      </c>
      <c r="E865" s="24"/>
      <c r="F865" s="24"/>
      <c r="G865" s="15">
        <f t="shared" ref="G865:V869" si="790">G866</f>
        <v>2970</v>
      </c>
      <c r="H865" s="15">
        <f t="shared" si="790"/>
        <v>0</v>
      </c>
      <c r="I865" s="15">
        <f t="shared" si="790"/>
        <v>0</v>
      </c>
      <c r="J865" s="15">
        <f t="shared" si="790"/>
        <v>0</v>
      </c>
      <c r="K865" s="15">
        <f t="shared" si="790"/>
        <v>0</v>
      </c>
      <c r="L865" s="15">
        <f t="shared" si="790"/>
        <v>0</v>
      </c>
      <c r="M865" s="15">
        <f t="shared" si="790"/>
        <v>2970</v>
      </c>
      <c r="N865" s="15">
        <f t="shared" si="790"/>
        <v>0</v>
      </c>
      <c r="O865" s="15">
        <f t="shared" si="790"/>
        <v>0</v>
      </c>
      <c r="P865" s="15">
        <f t="shared" si="790"/>
        <v>0</v>
      </c>
      <c r="Q865" s="15">
        <f t="shared" si="790"/>
        <v>0</v>
      </c>
      <c r="R865" s="15">
        <f t="shared" si="790"/>
        <v>0</v>
      </c>
      <c r="S865" s="15">
        <f t="shared" si="790"/>
        <v>2970</v>
      </c>
      <c r="T865" s="15">
        <f t="shared" si="790"/>
        <v>0</v>
      </c>
      <c r="U865" s="15">
        <f t="shared" si="790"/>
        <v>0</v>
      </c>
      <c r="V865" s="15">
        <f t="shared" si="790"/>
        <v>0</v>
      </c>
      <c r="W865" s="15">
        <f t="shared" ref="U865:Z869" si="791">W866</f>
        <v>0</v>
      </c>
      <c r="X865" s="15">
        <f t="shared" si="791"/>
        <v>0</v>
      </c>
      <c r="Y865" s="15">
        <f t="shared" si="791"/>
        <v>2970</v>
      </c>
      <c r="Z865" s="15">
        <f t="shared" si="791"/>
        <v>0</v>
      </c>
    </row>
    <row r="866" spans="1:26" ht="33" hidden="1" x14ac:dyDescent="0.25">
      <c r="A866" s="28" t="s">
        <v>571</v>
      </c>
      <c r="B866" s="26">
        <v>914</v>
      </c>
      <c r="C866" s="26" t="s">
        <v>7</v>
      </c>
      <c r="D866" s="26" t="s">
        <v>8</v>
      </c>
      <c r="E866" s="26" t="s">
        <v>185</v>
      </c>
      <c r="F866" s="26"/>
      <c r="G866" s="11">
        <f t="shared" si="790"/>
        <v>2970</v>
      </c>
      <c r="H866" s="11">
        <f t="shared" si="790"/>
        <v>0</v>
      </c>
      <c r="I866" s="11">
        <f t="shared" si="790"/>
        <v>0</v>
      </c>
      <c r="J866" s="11">
        <f t="shared" si="790"/>
        <v>0</v>
      </c>
      <c r="K866" s="11">
        <f t="shared" si="790"/>
        <v>0</v>
      </c>
      <c r="L866" s="11">
        <f t="shared" si="790"/>
        <v>0</v>
      </c>
      <c r="M866" s="11">
        <f t="shared" si="790"/>
        <v>2970</v>
      </c>
      <c r="N866" s="11">
        <f t="shared" si="790"/>
        <v>0</v>
      </c>
      <c r="O866" s="11">
        <f t="shared" si="790"/>
        <v>0</v>
      </c>
      <c r="P866" s="11">
        <f t="shared" si="790"/>
        <v>0</v>
      </c>
      <c r="Q866" s="11">
        <f t="shared" si="790"/>
        <v>0</v>
      </c>
      <c r="R866" s="11">
        <f t="shared" si="790"/>
        <v>0</v>
      </c>
      <c r="S866" s="11">
        <f t="shared" si="790"/>
        <v>2970</v>
      </c>
      <c r="T866" s="11">
        <f t="shared" si="790"/>
        <v>0</v>
      </c>
      <c r="U866" s="11">
        <f t="shared" si="791"/>
        <v>0</v>
      </c>
      <c r="V866" s="11">
        <f t="shared" si="791"/>
        <v>0</v>
      </c>
      <c r="W866" s="11">
        <f t="shared" si="791"/>
        <v>0</v>
      </c>
      <c r="X866" s="11">
        <f t="shared" si="791"/>
        <v>0</v>
      </c>
      <c r="Y866" s="11">
        <f t="shared" si="791"/>
        <v>2970</v>
      </c>
      <c r="Z866" s="11">
        <f t="shared" si="791"/>
        <v>0</v>
      </c>
    </row>
    <row r="867" spans="1:26" ht="20.100000000000001" hidden="1" customHeight="1" x14ac:dyDescent="0.25">
      <c r="A867" s="28" t="s">
        <v>15</v>
      </c>
      <c r="B867" s="26">
        <v>914</v>
      </c>
      <c r="C867" s="26" t="s">
        <v>7</v>
      </c>
      <c r="D867" s="26" t="s">
        <v>8</v>
      </c>
      <c r="E867" s="26" t="s">
        <v>186</v>
      </c>
      <c r="F867" s="26"/>
      <c r="G867" s="9">
        <f t="shared" si="790"/>
        <v>2970</v>
      </c>
      <c r="H867" s="9">
        <f t="shared" si="790"/>
        <v>0</v>
      </c>
      <c r="I867" s="9">
        <f t="shared" si="790"/>
        <v>0</v>
      </c>
      <c r="J867" s="9">
        <f t="shared" si="790"/>
        <v>0</v>
      </c>
      <c r="K867" s="9">
        <f t="shared" si="790"/>
        <v>0</v>
      </c>
      <c r="L867" s="9">
        <f t="shared" si="790"/>
        <v>0</v>
      </c>
      <c r="M867" s="9">
        <f t="shared" si="790"/>
        <v>2970</v>
      </c>
      <c r="N867" s="9">
        <f t="shared" si="790"/>
        <v>0</v>
      </c>
      <c r="O867" s="9">
        <f t="shared" si="790"/>
        <v>0</v>
      </c>
      <c r="P867" s="9">
        <f t="shared" si="790"/>
        <v>0</v>
      </c>
      <c r="Q867" s="9">
        <f t="shared" si="790"/>
        <v>0</v>
      </c>
      <c r="R867" s="9">
        <f t="shared" si="790"/>
        <v>0</v>
      </c>
      <c r="S867" s="9">
        <f t="shared" si="790"/>
        <v>2970</v>
      </c>
      <c r="T867" s="9">
        <f t="shared" si="790"/>
        <v>0</v>
      </c>
      <c r="U867" s="9">
        <f t="shared" si="791"/>
        <v>0</v>
      </c>
      <c r="V867" s="9">
        <f t="shared" si="791"/>
        <v>0</v>
      </c>
      <c r="W867" s="9">
        <f t="shared" si="791"/>
        <v>0</v>
      </c>
      <c r="X867" s="9">
        <f t="shared" si="791"/>
        <v>0</v>
      </c>
      <c r="Y867" s="9">
        <f t="shared" si="791"/>
        <v>2970</v>
      </c>
      <c r="Z867" s="9">
        <f t="shared" si="791"/>
        <v>0</v>
      </c>
    </row>
    <row r="868" spans="1:26" ht="20.100000000000001" hidden="1" customHeight="1" x14ac:dyDescent="0.25">
      <c r="A868" s="28" t="s">
        <v>168</v>
      </c>
      <c r="B868" s="26">
        <v>914</v>
      </c>
      <c r="C868" s="26" t="s">
        <v>7</v>
      </c>
      <c r="D868" s="26" t="s">
        <v>8</v>
      </c>
      <c r="E868" s="26" t="s">
        <v>187</v>
      </c>
      <c r="F868" s="26"/>
      <c r="G868" s="9">
        <f t="shared" si="790"/>
        <v>2970</v>
      </c>
      <c r="H868" s="9">
        <f t="shared" si="790"/>
        <v>0</v>
      </c>
      <c r="I868" s="9">
        <f t="shared" si="790"/>
        <v>0</v>
      </c>
      <c r="J868" s="9">
        <f t="shared" si="790"/>
        <v>0</v>
      </c>
      <c r="K868" s="9">
        <f t="shared" si="790"/>
        <v>0</v>
      </c>
      <c r="L868" s="9">
        <f t="shared" si="790"/>
        <v>0</v>
      </c>
      <c r="M868" s="9">
        <f t="shared" si="790"/>
        <v>2970</v>
      </c>
      <c r="N868" s="9">
        <f t="shared" si="790"/>
        <v>0</v>
      </c>
      <c r="O868" s="9">
        <f t="shared" si="790"/>
        <v>0</v>
      </c>
      <c r="P868" s="9">
        <f t="shared" si="790"/>
        <v>0</v>
      </c>
      <c r="Q868" s="9">
        <f t="shared" si="790"/>
        <v>0</v>
      </c>
      <c r="R868" s="9">
        <f t="shared" si="790"/>
        <v>0</v>
      </c>
      <c r="S868" s="9">
        <f t="shared" si="790"/>
        <v>2970</v>
      </c>
      <c r="T868" s="9">
        <f t="shared" si="790"/>
        <v>0</v>
      </c>
      <c r="U868" s="9">
        <f t="shared" si="791"/>
        <v>0</v>
      </c>
      <c r="V868" s="9">
        <f t="shared" si="791"/>
        <v>0</v>
      </c>
      <c r="W868" s="9">
        <f t="shared" si="791"/>
        <v>0</v>
      </c>
      <c r="X868" s="9">
        <f t="shared" si="791"/>
        <v>0</v>
      </c>
      <c r="Y868" s="9">
        <f t="shared" si="791"/>
        <v>2970</v>
      </c>
      <c r="Z868" s="9">
        <f t="shared" si="791"/>
        <v>0</v>
      </c>
    </row>
    <row r="869" spans="1:26" ht="33" hidden="1" x14ac:dyDescent="0.25">
      <c r="A869" s="25" t="s">
        <v>180</v>
      </c>
      <c r="B869" s="26">
        <v>914</v>
      </c>
      <c r="C869" s="26" t="s">
        <v>7</v>
      </c>
      <c r="D869" s="26" t="s">
        <v>8</v>
      </c>
      <c r="E869" s="26" t="s">
        <v>187</v>
      </c>
      <c r="F869" s="26" t="s">
        <v>181</v>
      </c>
      <c r="G869" s="8">
        <f t="shared" si="790"/>
        <v>2970</v>
      </c>
      <c r="H869" s="8">
        <f t="shared" si="790"/>
        <v>0</v>
      </c>
      <c r="I869" s="8">
        <f t="shared" si="790"/>
        <v>0</v>
      </c>
      <c r="J869" s="8">
        <f t="shared" si="790"/>
        <v>0</v>
      </c>
      <c r="K869" s="8">
        <f t="shared" si="790"/>
        <v>0</v>
      </c>
      <c r="L869" s="8">
        <f t="shared" si="790"/>
        <v>0</v>
      </c>
      <c r="M869" s="8">
        <f t="shared" si="790"/>
        <v>2970</v>
      </c>
      <c r="N869" s="8">
        <f t="shared" si="790"/>
        <v>0</v>
      </c>
      <c r="O869" s="8">
        <f t="shared" si="790"/>
        <v>0</v>
      </c>
      <c r="P869" s="8">
        <f t="shared" si="790"/>
        <v>0</v>
      </c>
      <c r="Q869" s="8">
        <f t="shared" si="790"/>
        <v>0</v>
      </c>
      <c r="R869" s="8">
        <f t="shared" si="790"/>
        <v>0</v>
      </c>
      <c r="S869" s="8">
        <f t="shared" si="790"/>
        <v>2970</v>
      </c>
      <c r="T869" s="8">
        <f t="shared" si="790"/>
        <v>0</v>
      </c>
      <c r="U869" s="8">
        <f t="shared" si="791"/>
        <v>0</v>
      </c>
      <c r="V869" s="8">
        <f t="shared" si="791"/>
        <v>0</v>
      </c>
      <c r="W869" s="8">
        <f t="shared" si="791"/>
        <v>0</v>
      </c>
      <c r="X869" s="8">
        <f t="shared" si="791"/>
        <v>0</v>
      </c>
      <c r="Y869" s="8">
        <f t="shared" si="791"/>
        <v>2970</v>
      </c>
      <c r="Z869" s="8">
        <f t="shared" si="791"/>
        <v>0</v>
      </c>
    </row>
    <row r="870" spans="1:26" ht="20.100000000000001" hidden="1" customHeight="1" x14ac:dyDescent="0.25">
      <c r="A870" s="28" t="s">
        <v>168</v>
      </c>
      <c r="B870" s="26">
        <v>914</v>
      </c>
      <c r="C870" s="26" t="s">
        <v>7</v>
      </c>
      <c r="D870" s="26" t="s">
        <v>8</v>
      </c>
      <c r="E870" s="26" t="s">
        <v>187</v>
      </c>
      <c r="F870" s="26" t="s">
        <v>182</v>
      </c>
      <c r="G870" s="9">
        <v>2970</v>
      </c>
      <c r="H870" s="9"/>
      <c r="I870" s="86"/>
      <c r="J870" s="86"/>
      <c r="K870" s="86"/>
      <c r="L870" s="86"/>
      <c r="M870" s="9">
        <f>G870+I870+J870+K870+L870</f>
        <v>2970</v>
      </c>
      <c r="N870" s="9">
        <f>H870+L870</f>
        <v>0</v>
      </c>
      <c r="O870" s="87"/>
      <c r="P870" s="87"/>
      <c r="Q870" s="87"/>
      <c r="R870" s="87"/>
      <c r="S870" s="9">
        <f>M870+O870+P870+Q870+R870</f>
        <v>2970</v>
      </c>
      <c r="T870" s="9">
        <f>N870+R870</f>
        <v>0</v>
      </c>
      <c r="U870" s="87"/>
      <c r="V870" s="87"/>
      <c r="W870" s="87"/>
      <c r="X870" s="87"/>
      <c r="Y870" s="9">
        <f>S870+U870+V870+W870+X870</f>
        <v>2970</v>
      </c>
      <c r="Z870" s="9">
        <f>T870+X870</f>
        <v>0</v>
      </c>
    </row>
    <row r="871" spans="1:26" hidden="1" x14ac:dyDescent="0.25">
      <c r="A871" s="25"/>
      <c r="B871" s="26"/>
      <c r="C871" s="26"/>
      <c r="D871" s="26"/>
      <c r="E871" s="26"/>
      <c r="F871" s="26"/>
      <c r="G871" s="9"/>
      <c r="H871" s="9"/>
      <c r="I871" s="86"/>
      <c r="J871" s="86"/>
      <c r="K871" s="86"/>
      <c r="L871" s="86"/>
      <c r="M871" s="86"/>
      <c r="N871" s="86"/>
      <c r="O871" s="87"/>
      <c r="P871" s="87"/>
      <c r="Q871" s="87"/>
      <c r="R871" s="87"/>
      <c r="S871" s="87"/>
      <c r="T871" s="87"/>
      <c r="U871" s="87"/>
      <c r="V871" s="87"/>
      <c r="W871" s="87"/>
      <c r="X871" s="87"/>
      <c r="Y871" s="87"/>
      <c r="Z871" s="87"/>
    </row>
    <row r="872" spans="1:26" ht="18.75" hidden="1" x14ac:dyDescent="0.3">
      <c r="A872" s="23" t="s">
        <v>20</v>
      </c>
      <c r="B872" s="24" t="s">
        <v>439</v>
      </c>
      <c r="C872" s="24" t="s">
        <v>21</v>
      </c>
      <c r="D872" s="24" t="s">
        <v>22</v>
      </c>
      <c r="E872" s="24"/>
      <c r="F872" s="24"/>
      <c r="G872" s="13">
        <f t="shared" ref="G872:H876" si="792">G873</f>
        <v>0</v>
      </c>
      <c r="H872" s="13">
        <f t="shared" si="792"/>
        <v>0</v>
      </c>
      <c r="I872" s="86"/>
      <c r="J872" s="86"/>
      <c r="K872" s="86"/>
      <c r="L872" s="86"/>
      <c r="M872" s="86"/>
      <c r="N872" s="86"/>
      <c r="O872" s="87"/>
      <c r="P872" s="87"/>
      <c r="Q872" s="87"/>
      <c r="R872" s="87"/>
      <c r="S872" s="87"/>
      <c r="T872" s="87"/>
      <c r="U872" s="87"/>
      <c r="V872" s="87"/>
      <c r="W872" s="87"/>
      <c r="X872" s="87"/>
      <c r="Y872" s="87"/>
      <c r="Z872" s="87"/>
    </row>
    <row r="873" spans="1:26" ht="33" hidden="1" x14ac:dyDescent="0.25">
      <c r="A873" s="25" t="s">
        <v>9</v>
      </c>
      <c r="B873" s="26" t="s">
        <v>439</v>
      </c>
      <c r="C873" s="26" t="s">
        <v>21</v>
      </c>
      <c r="D873" s="26" t="s">
        <v>22</v>
      </c>
      <c r="E873" s="26" t="s">
        <v>39</v>
      </c>
      <c r="F873" s="26"/>
      <c r="G873" s="9">
        <f t="shared" si="792"/>
        <v>0</v>
      </c>
      <c r="H873" s="9">
        <f t="shared" si="792"/>
        <v>0</v>
      </c>
      <c r="I873" s="86"/>
      <c r="J873" s="86"/>
      <c r="K873" s="86"/>
      <c r="L873" s="86"/>
      <c r="M873" s="86"/>
      <c r="N873" s="86"/>
      <c r="O873" s="87"/>
      <c r="P873" s="87"/>
      <c r="Q873" s="87"/>
      <c r="R873" s="87"/>
      <c r="S873" s="87"/>
      <c r="T873" s="87"/>
      <c r="U873" s="87"/>
      <c r="V873" s="87"/>
      <c r="W873" s="87"/>
      <c r="X873" s="87"/>
      <c r="Y873" s="87"/>
      <c r="Z873" s="87"/>
    </row>
    <row r="874" spans="1:26" ht="20.100000000000001" hidden="1" customHeight="1" x14ac:dyDescent="0.25">
      <c r="A874" s="28" t="s">
        <v>15</v>
      </c>
      <c r="B874" s="26" t="s">
        <v>439</v>
      </c>
      <c r="C874" s="26" t="s">
        <v>21</v>
      </c>
      <c r="D874" s="26" t="s">
        <v>22</v>
      </c>
      <c r="E874" s="26" t="s">
        <v>42</v>
      </c>
      <c r="F874" s="26"/>
      <c r="G874" s="9">
        <f t="shared" si="792"/>
        <v>0</v>
      </c>
      <c r="H874" s="9">
        <f t="shared" si="792"/>
        <v>0</v>
      </c>
      <c r="I874" s="86"/>
      <c r="J874" s="86"/>
      <c r="K874" s="86"/>
      <c r="L874" s="86"/>
      <c r="M874" s="86"/>
      <c r="N874" s="86"/>
      <c r="O874" s="87"/>
      <c r="P874" s="87"/>
      <c r="Q874" s="87"/>
      <c r="R874" s="87"/>
      <c r="S874" s="87"/>
      <c r="T874" s="87"/>
      <c r="U874" s="87"/>
      <c r="V874" s="87"/>
      <c r="W874" s="87"/>
      <c r="X874" s="87"/>
      <c r="Y874" s="87"/>
      <c r="Z874" s="87"/>
    </row>
    <row r="875" spans="1:26" ht="20.100000000000001" hidden="1" customHeight="1" x14ac:dyDescent="0.25">
      <c r="A875" s="28" t="s">
        <v>168</v>
      </c>
      <c r="B875" s="26" t="s">
        <v>439</v>
      </c>
      <c r="C875" s="26" t="s">
        <v>21</v>
      </c>
      <c r="D875" s="26" t="s">
        <v>22</v>
      </c>
      <c r="E875" s="26" t="s">
        <v>462</v>
      </c>
      <c r="F875" s="26"/>
      <c r="G875" s="9">
        <f t="shared" si="792"/>
        <v>0</v>
      </c>
      <c r="H875" s="9">
        <f t="shared" si="792"/>
        <v>0</v>
      </c>
      <c r="I875" s="86"/>
      <c r="J875" s="86"/>
      <c r="K875" s="86"/>
      <c r="L875" s="86"/>
      <c r="M875" s="86"/>
      <c r="N875" s="86"/>
      <c r="O875" s="87"/>
      <c r="P875" s="87"/>
      <c r="Q875" s="87"/>
      <c r="R875" s="87"/>
      <c r="S875" s="87"/>
      <c r="T875" s="87"/>
      <c r="U875" s="87"/>
      <c r="V875" s="87"/>
      <c r="W875" s="87"/>
      <c r="X875" s="87"/>
      <c r="Y875" s="87"/>
      <c r="Z875" s="87"/>
    </row>
    <row r="876" spans="1:26" ht="33" hidden="1" x14ac:dyDescent="0.25">
      <c r="A876" s="25" t="s">
        <v>180</v>
      </c>
      <c r="B876" s="26" t="s">
        <v>439</v>
      </c>
      <c r="C876" s="26" t="s">
        <v>21</v>
      </c>
      <c r="D876" s="26" t="s">
        <v>22</v>
      </c>
      <c r="E876" s="26" t="s">
        <v>462</v>
      </c>
      <c r="F876" s="26" t="s">
        <v>181</v>
      </c>
      <c r="G876" s="9">
        <f t="shared" si="792"/>
        <v>0</v>
      </c>
      <c r="H876" s="9">
        <f t="shared" si="792"/>
        <v>0</v>
      </c>
      <c r="I876" s="86"/>
      <c r="J876" s="86"/>
      <c r="K876" s="86"/>
      <c r="L876" s="86"/>
      <c r="M876" s="86"/>
      <c r="N876" s="86"/>
      <c r="O876" s="87"/>
      <c r="P876" s="87"/>
      <c r="Q876" s="87"/>
      <c r="R876" s="87"/>
      <c r="S876" s="87"/>
      <c r="T876" s="87"/>
      <c r="U876" s="87"/>
      <c r="V876" s="87"/>
      <c r="W876" s="87"/>
      <c r="X876" s="87"/>
      <c r="Y876" s="87"/>
      <c r="Z876" s="87"/>
    </row>
    <row r="877" spans="1:26" ht="18" hidden="1" customHeight="1" x14ac:dyDescent="0.25">
      <c r="A877" s="25" t="s">
        <v>168</v>
      </c>
      <c r="B877" s="26" t="s">
        <v>439</v>
      </c>
      <c r="C877" s="26" t="s">
        <v>21</v>
      </c>
      <c r="D877" s="26" t="s">
        <v>22</v>
      </c>
      <c r="E877" s="26" t="s">
        <v>462</v>
      </c>
      <c r="F877" s="26" t="s">
        <v>182</v>
      </c>
      <c r="G877" s="9"/>
      <c r="H877" s="9"/>
      <c r="I877" s="86"/>
      <c r="J877" s="86"/>
      <c r="K877" s="86"/>
      <c r="L877" s="86"/>
      <c r="M877" s="86"/>
      <c r="N877" s="86"/>
      <c r="O877" s="87"/>
      <c r="P877" s="87"/>
      <c r="Q877" s="87"/>
      <c r="R877" s="87"/>
      <c r="S877" s="87"/>
      <c r="T877" s="87"/>
      <c r="U877" s="87"/>
      <c r="V877" s="87"/>
      <c r="W877" s="87"/>
      <c r="X877" s="87"/>
      <c r="Y877" s="87"/>
      <c r="Z877" s="87"/>
    </row>
    <row r="878" spans="1:26" ht="18" hidden="1" customHeight="1" x14ac:dyDescent="0.25">
      <c r="A878" s="25"/>
      <c r="B878" s="26"/>
      <c r="C878" s="26"/>
      <c r="D878" s="26"/>
      <c r="E878" s="26"/>
      <c r="F878" s="26"/>
      <c r="G878" s="9"/>
      <c r="H878" s="9"/>
      <c r="I878" s="86"/>
      <c r="J878" s="86"/>
      <c r="K878" s="86"/>
      <c r="L878" s="86"/>
      <c r="M878" s="86"/>
      <c r="N878" s="86"/>
      <c r="O878" s="87"/>
      <c r="P878" s="87"/>
      <c r="Q878" s="87"/>
      <c r="R878" s="87"/>
      <c r="S878" s="87"/>
      <c r="T878" s="87"/>
      <c r="U878" s="87"/>
      <c r="V878" s="87"/>
      <c r="W878" s="87"/>
      <c r="X878" s="87"/>
      <c r="Y878" s="87"/>
      <c r="Z878" s="87"/>
    </row>
    <row r="879" spans="1:26" ht="18" hidden="1" customHeight="1" x14ac:dyDescent="0.3">
      <c r="A879" s="52" t="s">
        <v>242</v>
      </c>
      <c r="B879" s="59" t="s">
        <v>439</v>
      </c>
      <c r="C879" s="59" t="s">
        <v>153</v>
      </c>
      <c r="D879" s="59" t="s">
        <v>8</v>
      </c>
      <c r="E879" s="59"/>
      <c r="F879" s="26"/>
      <c r="G879" s="15">
        <f t="shared" ref="G879:N879" si="793">G880</f>
        <v>4166</v>
      </c>
      <c r="H879" s="15">
        <f t="shared" si="793"/>
        <v>0</v>
      </c>
      <c r="I879" s="15">
        <f t="shared" si="793"/>
        <v>0</v>
      </c>
      <c r="J879" s="15">
        <f t="shared" si="793"/>
        <v>57101</v>
      </c>
      <c r="K879" s="15">
        <f t="shared" si="793"/>
        <v>0</v>
      </c>
      <c r="L879" s="15">
        <f t="shared" si="793"/>
        <v>33718</v>
      </c>
      <c r="M879" s="15">
        <f t="shared" si="793"/>
        <v>94985</v>
      </c>
      <c r="N879" s="15">
        <f t="shared" si="793"/>
        <v>33718</v>
      </c>
      <c r="O879" s="15">
        <f>O880+O891</f>
        <v>0</v>
      </c>
      <c r="P879" s="15">
        <f t="shared" ref="P879:T879" si="794">P880+P891</f>
        <v>518</v>
      </c>
      <c r="Q879" s="15">
        <f t="shared" si="794"/>
        <v>0</v>
      </c>
      <c r="R879" s="15">
        <f t="shared" si="794"/>
        <v>9841</v>
      </c>
      <c r="S879" s="15">
        <f t="shared" si="794"/>
        <v>105344</v>
      </c>
      <c r="T879" s="15">
        <f t="shared" si="794"/>
        <v>43559</v>
      </c>
      <c r="U879" s="15">
        <f>U880</f>
        <v>0</v>
      </c>
      <c r="V879" s="15">
        <f t="shared" ref="V879:Z879" si="795">V880</f>
        <v>0</v>
      </c>
      <c r="W879" s="15">
        <f t="shared" si="795"/>
        <v>0</v>
      </c>
      <c r="X879" s="15">
        <f t="shared" si="795"/>
        <v>0</v>
      </c>
      <c r="Y879" s="15">
        <f t="shared" si="795"/>
        <v>105344</v>
      </c>
      <c r="Z879" s="15">
        <f t="shared" si="795"/>
        <v>43559</v>
      </c>
    </row>
    <row r="880" spans="1:26" ht="38.25" hidden="1" customHeight="1" x14ac:dyDescent="0.25">
      <c r="A880" s="28" t="s">
        <v>424</v>
      </c>
      <c r="B880" s="60" t="s">
        <v>439</v>
      </c>
      <c r="C880" s="60" t="s">
        <v>153</v>
      </c>
      <c r="D880" s="60" t="s">
        <v>8</v>
      </c>
      <c r="E880" s="60" t="s">
        <v>228</v>
      </c>
      <c r="F880" s="26"/>
      <c r="G880" s="9">
        <f t="shared" ref="G880" si="796">G881+G885</f>
        <v>4166</v>
      </c>
      <c r="H880" s="9">
        <f t="shared" ref="H880" si="797">H881+H885</f>
        <v>0</v>
      </c>
      <c r="I880" s="9">
        <f>I881+I885+I888</f>
        <v>0</v>
      </c>
      <c r="J880" s="9">
        <f t="shared" ref="J880:N880" si="798">J881+J885+J888</f>
        <v>57101</v>
      </c>
      <c r="K880" s="9">
        <f t="shared" si="798"/>
        <v>0</v>
      </c>
      <c r="L880" s="9">
        <f t="shared" si="798"/>
        <v>33718</v>
      </c>
      <c r="M880" s="9">
        <f t="shared" si="798"/>
        <v>94985</v>
      </c>
      <c r="N880" s="9">
        <f t="shared" si="798"/>
        <v>33718</v>
      </c>
      <c r="O880" s="9">
        <f>O881+O885+O888</f>
        <v>0</v>
      </c>
      <c r="P880" s="9">
        <f t="shared" ref="P880:T880" si="799">P881+P885+P888</f>
        <v>0</v>
      </c>
      <c r="Q880" s="9">
        <f t="shared" si="799"/>
        <v>0</v>
      </c>
      <c r="R880" s="9">
        <f t="shared" si="799"/>
        <v>0</v>
      </c>
      <c r="S880" s="9">
        <f t="shared" si="799"/>
        <v>94985</v>
      </c>
      <c r="T880" s="9">
        <f t="shared" si="799"/>
        <v>33718</v>
      </c>
      <c r="U880" s="9">
        <f>U881+U885+U888+U891</f>
        <v>0</v>
      </c>
      <c r="V880" s="9">
        <f t="shared" ref="V880:Z880" si="800">V881+V885+V888+V891</f>
        <v>0</v>
      </c>
      <c r="W880" s="9">
        <f t="shared" si="800"/>
        <v>0</v>
      </c>
      <c r="X880" s="9">
        <f t="shared" si="800"/>
        <v>0</v>
      </c>
      <c r="Y880" s="9">
        <f t="shared" si="800"/>
        <v>105344</v>
      </c>
      <c r="Z880" s="9">
        <f t="shared" si="800"/>
        <v>43559</v>
      </c>
    </row>
    <row r="881" spans="1:26" ht="22.5" hidden="1" customHeight="1" x14ac:dyDescent="0.25">
      <c r="A881" s="25" t="s">
        <v>15</v>
      </c>
      <c r="B881" s="26" t="s">
        <v>439</v>
      </c>
      <c r="C881" s="26" t="s">
        <v>153</v>
      </c>
      <c r="D881" s="26" t="s">
        <v>8</v>
      </c>
      <c r="E881" s="26" t="s">
        <v>231</v>
      </c>
      <c r="F881" s="26"/>
      <c r="G881" s="9">
        <f t="shared" ref="G881:V883" si="801">G882</f>
        <v>2391</v>
      </c>
      <c r="H881" s="9">
        <f t="shared" si="801"/>
        <v>0</v>
      </c>
      <c r="I881" s="9">
        <f t="shared" si="801"/>
        <v>0</v>
      </c>
      <c r="J881" s="9">
        <f t="shared" si="801"/>
        <v>57101</v>
      </c>
      <c r="K881" s="9">
        <f t="shared" si="801"/>
        <v>0</v>
      </c>
      <c r="L881" s="9">
        <f t="shared" si="801"/>
        <v>0</v>
      </c>
      <c r="M881" s="9">
        <f t="shared" si="801"/>
        <v>59492</v>
      </c>
      <c r="N881" s="9">
        <f t="shared" si="801"/>
        <v>0</v>
      </c>
      <c r="O881" s="9">
        <f t="shared" si="801"/>
        <v>0</v>
      </c>
      <c r="P881" s="9">
        <f t="shared" si="801"/>
        <v>0</v>
      </c>
      <c r="Q881" s="9">
        <f t="shared" si="801"/>
        <v>0</v>
      </c>
      <c r="R881" s="9">
        <f t="shared" si="801"/>
        <v>0</v>
      </c>
      <c r="S881" s="9">
        <f t="shared" si="801"/>
        <v>59492</v>
      </c>
      <c r="T881" s="9">
        <f t="shared" si="801"/>
        <v>0</v>
      </c>
      <c r="U881" s="9">
        <f t="shared" si="801"/>
        <v>0</v>
      </c>
      <c r="V881" s="9">
        <f t="shared" si="801"/>
        <v>0</v>
      </c>
      <c r="W881" s="9">
        <f t="shared" ref="U881:Z883" si="802">W882</f>
        <v>0</v>
      </c>
      <c r="X881" s="9">
        <f t="shared" si="802"/>
        <v>0</v>
      </c>
      <c r="Y881" s="9">
        <f t="shared" si="802"/>
        <v>59492</v>
      </c>
      <c r="Z881" s="9">
        <f t="shared" si="802"/>
        <v>0</v>
      </c>
    </row>
    <row r="882" spans="1:26" ht="21.75" hidden="1" customHeight="1" x14ac:dyDescent="0.25">
      <c r="A882" s="25" t="s">
        <v>168</v>
      </c>
      <c r="B882" s="26" t="s">
        <v>439</v>
      </c>
      <c r="C882" s="26" t="s">
        <v>153</v>
      </c>
      <c r="D882" s="26" t="s">
        <v>8</v>
      </c>
      <c r="E882" s="26" t="s">
        <v>707</v>
      </c>
      <c r="F882" s="26"/>
      <c r="G882" s="9">
        <f t="shared" si="801"/>
        <v>2391</v>
      </c>
      <c r="H882" s="9">
        <f t="shared" si="801"/>
        <v>0</v>
      </c>
      <c r="I882" s="9">
        <f t="shared" si="801"/>
        <v>0</v>
      </c>
      <c r="J882" s="9">
        <f t="shared" si="801"/>
        <v>57101</v>
      </c>
      <c r="K882" s="9">
        <f t="shared" si="801"/>
        <v>0</v>
      </c>
      <c r="L882" s="9">
        <f t="shared" si="801"/>
        <v>0</v>
      </c>
      <c r="M882" s="9">
        <f t="shared" si="801"/>
        <v>59492</v>
      </c>
      <c r="N882" s="9">
        <f t="shared" si="801"/>
        <v>0</v>
      </c>
      <c r="O882" s="9">
        <f t="shared" si="801"/>
        <v>0</v>
      </c>
      <c r="P882" s="9">
        <f t="shared" si="801"/>
        <v>0</v>
      </c>
      <c r="Q882" s="9">
        <f t="shared" si="801"/>
        <v>0</v>
      </c>
      <c r="R882" s="9">
        <f t="shared" si="801"/>
        <v>0</v>
      </c>
      <c r="S882" s="9">
        <f t="shared" si="801"/>
        <v>59492</v>
      </c>
      <c r="T882" s="9">
        <f t="shared" si="801"/>
        <v>0</v>
      </c>
      <c r="U882" s="9">
        <f t="shared" si="802"/>
        <v>0</v>
      </c>
      <c r="V882" s="9">
        <f t="shared" si="802"/>
        <v>0</v>
      </c>
      <c r="W882" s="9">
        <f t="shared" si="802"/>
        <v>0</v>
      </c>
      <c r="X882" s="9">
        <f t="shared" si="802"/>
        <v>0</v>
      </c>
      <c r="Y882" s="9">
        <f t="shared" si="802"/>
        <v>59492</v>
      </c>
      <c r="Z882" s="9">
        <f t="shared" si="802"/>
        <v>0</v>
      </c>
    </row>
    <row r="883" spans="1:26" ht="38.25" hidden="1" customHeight="1" x14ac:dyDescent="0.25">
      <c r="A883" s="25" t="s">
        <v>180</v>
      </c>
      <c r="B883" s="26" t="s">
        <v>439</v>
      </c>
      <c r="C883" s="26" t="s">
        <v>153</v>
      </c>
      <c r="D883" s="26" t="s">
        <v>8</v>
      </c>
      <c r="E883" s="26" t="s">
        <v>707</v>
      </c>
      <c r="F883" s="26" t="s">
        <v>181</v>
      </c>
      <c r="G883" s="9">
        <f t="shared" si="801"/>
        <v>2391</v>
      </c>
      <c r="H883" s="9">
        <f t="shared" si="801"/>
        <v>0</v>
      </c>
      <c r="I883" s="9">
        <f t="shared" si="801"/>
        <v>0</v>
      </c>
      <c r="J883" s="9">
        <f t="shared" si="801"/>
        <v>57101</v>
      </c>
      <c r="K883" s="9">
        <f t="shared" si="801"/>
        <v>0</v>
      </c>
      <c r="L883" s="9">
        <f t="shared" si="801"/>
        <v>0</v>
      </c>
      <c r="M883" s="9">
        <f t="shared" si="801"/>
        <v>59492</v>
      </c>
      <c r="N883" s="9">
        <f t="shared" si="801"/>
        <v>0</v>
      </c>
      <c r="O883" s="9">
        <f t="shared" si="801"/>
        <v>0</v>
      </c>
      <c r="P883" s="9">
        <f t="shared" si="801"/>
        <v>0</v>
      </c>
      <c r="Q883" s="9">
        <f t="shared" si="801"/>
        <v>0</v>
      </c>
      <c r="R883" s="9">
        <f t="shared" si="801"/>
        <v>0</v>
      </c>
      <c r="S883" s="9">
        <f t="shared" si="801"/>
        <v>59492</v>
      </c>
      <c r="T883" s="9">
        <f t="shared" si="801"/>
        <v>0</v>
      </c>
      <c r="U883" s="9">
        <f t="shared" si="802"/>
        <v>0</v>
      </c>
      <c r="V883" s="9">
        <f t="shared" si="802"/>
        <v>0</v>
      </c>
      <c r="W883" s="9">
        <f t="shared" si="802"/>
        <v>0</v>
      </c>
      <c r="X883" s="9">
        <f t="shared" si="802"/>
        <v>0</v>
      </c>
      <c r="Y883" s="9">
        <f t="shared" si="802"/>
        <v>59492</v>
      </c>
      <c r="Z883" s="9">
        <f t="shared" si="802"/>
        <v>0</v>
      </c>
    </row>
    <row r="884" spans="1:26" ht="23.25" hidden="1" customHeight="1" x14ac:dyDescent="0.25">
      <c r="A884" s="25" t="s">
        <v>168</v>
      </c>
      <c r="B884" s="26" t="s">
        <v>439</v>
      </c>
      <c r="C884" s="26" t="s">
        <v>153</v>
      </c>
      <c r="D884" s="26" t="s">
        <v>8</v>
      </c>
      <c r="E884" s="26" t="s">
        <v>707</v>
      </c>
      <c r="F884" s="26" t="s">
        <v>182</v>
      </c>
      <c r="G884" s="9">
        <v>2391</v>
      </c>
      <c r="H884" s="9"/>
      <c r="I884" s="86"/>
      <c r="J884" s="9">
        <v>57101</v>
      </c>
      <c r="K884" s="86"/>
      <c r="L884" s="86"/>
      <c r="M884" s="9">
        <f>G884+I884+J884+K884+L884</f>
        <v>59492</v>
      </c>
      <c r="N884" s="9">
        <f>H884+L884</f>
        <v>0</v>
      </c>
      <c r="O884" s="87"/>
      <c r="P884" s="9"/>
      <c r="Q884" s="87"/>
      <c r="R884" s="87"/>
      <c r="S884" s="9">
        <f>M884+O884+P884+Q884+R884</f>
        <v>59492</v>
      </c>
      <c r="T884" s="9">
        <f>N884+R884</f>
        <v>0</v>
      </c>
      <c r="U884" s="87"/>
      <c r="V884" s="9"/>
      <c r="W884" s="87"/>
      <c r="X884" s="87"/>
      <c r="Y884" s="9">
        <f>S884+U884+V884+W884+X884</f>
        <v>59492</v>
      </c>
      <c r="Z884" s="9">
        <f>T884+X884</f>
        <v>0</v>
      </c>
    </row>
    <row r="885" spans="1:26" ht="82.5" hidden="1" x14ac:dyDescent="0.25">
      <c r="A885" s="25" t="s">
        <v>705</v>
      </c>
      <c r="B885" s="26" t="s">
        <v>439</v>
      </c>
      <c r="C885" s="26" t="s">
        <v>153</v>
      </c>
      <c r="D885" s="26" t="s">
        <v>8</v>
      </c>
      <c r="E885" s="26" t="s">
        <v>706</v>
      </c>
      <c r="F885" s="26"/>
      <c r="G885" s="9">
        <f t="shared" ref="G885:V886" si="803">G886</f>
        <v>1775</v>
      </c>
      <c r="H885" s="9">
        <f t="shared" si="803"/>
        <v>0</v>
      </c>
      <c r="I885" s="9">
        <f t="shared" si="803"/>
        <v>-1775</v>
      </c>
      <c r="J885" s="9">
        <f t="shared" si="803"/>
        <v>0</v>
      </c>
      <c r="K885" s="9">
        <f t="shared" si="803"/>
        <v>0</v>
      </c>
      <c r="L885" s="9">
        <f t="shared" si="803"/>
        <v>0</v>
      </c>
      <c r="M885" s="9">
        <f t="shared" si="803"/>
        <v>0</v>
      </c>
      <c r="N885" s="9">
        <f t="shared" si="803"/>
        <v>0</v>
      </c>
      <c r="O885" s="9">
        <f t="shared" si="803"/>
        <v>0</v>
      </c>
      <c r="P885" s="9">
        <f t="shared" si="803"/>
        <v>0</v>
      </c>
      <c r="Q885" s="9">
        <f t="shared" si="803"/>
        <v>0</v>
      </c>
      <c r="R885" s="9">
        <f t="shared" si="803"/>
        <v>0</v>
      </c>
      <c r="S885" s="9">
        <f t="shared" si="803"/>
        <v>0</v>
      </c>
      <c r="T885" s="9">
        <f t="shared" si="803"/>
        <v>0</v>
      </c>
      <c r="U885" s="9">
        <f t="shared" si="803"/>
        <v>0</v>
      </c>
      <c r="V885" s="9">
        <f t="shared" si="803"/>
        <v>0</v>
      </c>
      <c r="W885" s="9">
        <f t="shared" ref="U885:Z886" si="804">W886</f>
        <v>0</v>
      </c>
      <c r="X885" s="9">
        <f t="shared" si="804"/>
        <v>0</v>
      </c>
      <c r="Y885" s="9">
        <f t="shared" si="804"/>
        <v>0</v>
      </c>
      <c r="Z885" s="9">
        <f t="shared" si="804"/>
        <v>0</v>
      </c>
    </row>
    <row r="886" spans="1:26" ht="33" hidden="1" x14ac:dyDescent="0.25">
      <c r="A886" s="25" t="s">
        <v>180</v>
      </c>
      <c r="B886" s="26" t="s">
        <v>439</v>
      </c>
      <c r="C886" s="26" t="s">
        <v>153</v>
      </c>
      <c r="D886" s="26" t="s">
        <v>8</v>
      </c>
      <c r="E886" s="26" t="s">
        <v>706</v>
      </c>
      <c r="F886" s="26" t="s">
        <v>181</v>
      </c>
      <c r="G886" s="9">
        <f t="shared" si="803"/>
        <v>1775</v>
      </c>
      <c r="H886" s="9">
        <f t="shared" si="803"/>
        <v>0</v>
      </c>
      <c r="I886" s="9">
        <f t="shared" si="803"/>
        <v>-1775</v>
      </c>
      <c r="J886" s="9">
        <f t="shared" si="803"/>
        <v>0</v>
      </c>
      <c r="K886" s="9">
        <f t="shared" si="803"/>
        <v>0</v>
      </c>
      <c r="L886" s="9">
        <f t="shared" si="803"/>
        <v>0</v>
      </c>
      <c r="M886" s="9">
        <f t="shared" si="803"/>
        <v>0</v>
      </c>
      <c r="N886" s="9">
        <f t="shared" si="803"/>
        <v>0</v>
      </c>
      <c r="O886" s="9">
        <f t="shared" si="803"/>
        <v>0</v>
      </c>
      <c r="P886" s="9">
        <f t="shared" si="803"/>
        <v>0</v>
      </c>
      <c r="Q886" s="9">
        <f t="shared" si="803"/>
        <v>0</v>
      </c>
      <c r="R886" s="9">
        <f t="shared" si="803"/>
        <v>0</v>
      </c>
      <c r="S886" s="9">
        <f t="shared" si="803"/>
        <v>0</v>
      </c>
      <c r="T886" s="9">
        <f t="shared" si="803"/>
        <v>0</v>
      </c>
      <c r="U886" s="9">
        <f t="shared" si="804"/>
        <v>0</v>
      </c>
      <c r="V886" s="9">
        <f t="shared" si="804"/>
        <v>0</v>
      </c>
      <c r="W886" s="9">
        <f t="shared" si="804"/>
        <v>0</v>
      </c>
      <c r="X886" s="9">
        <f t="shared" si="804"/>
        <v>0</v>
      </c>
      <c r="Y886" s="9">
        <f t="shared" si="804"/>
        <v>0</v>
      </c>
      <c r="Z886" s="9">
        <f t="shared" si="804"/>
        <v>0</v>
      </c>
    </row>
    <row r="887" spans="1:26" ht="18" hidden="1" customHeight="1" x14ac:dyDescent="0.25">
      <c r="A887" s="25" t="s">
        <v>168</v>
      </c>
      <c r="B887" s="26" t="s">
        <v>439</v>
      </c>
      <c r="C887" s="26" t="s">
        <v>153</v>
      </c>
      <c r="D887" s="26" t="s">
        <v>8</v>
      </c>
      <c r="E887" s="26" t="s">
        <v>706</v>
      </c>
      <c r="F887" s="31">
        <v>410</v>
      </c>
      <c r="G887" s="9">
        <v>1775</v>
      </c>
      <c r="H887" s="9"/>
      <c r="I887" s="9">
        <v>-1775</v>
      </c>
      <c r="J887" s="86"/>
      <c r="K887" s="86"/>
      <c r="L887" s="86"/>
      <c r="M887" s="9">
        <f>G887+I887+J887+K887+L887</f>
        <v>0</v>
      </c>
      <c r="N887" s="9">
        <f>H887+L887</f>
        <v>0</v>
      </c>
      <c r="O887" s="9"/>
      <c r="P887" s="87"/>
      <c r="Q887" s="87"/>
      <c r="R887" s="87"/>
      <c r="S887" s="9">
        <f>M887+O887+P887+Q887+R887</f>
        <v>0</v>
      </c>
      <c r="T887" s="9">
        <f>N887+R887</f>
        <v>0</v>
      </c>
      <c r="U887" s="9"/>
      <c r="V887" s="87"/>
      <c r="W887" s="87"/>
      <c r="X887" s="87"/>
      <c r="Y887" s="9">
        <f>S887+U887+V887+W887+X887</f>
        <v>0</v>
      </c>
      <c r="Z887" s="9">
        <f>T887+X887</f>
        <v>0</v>
      </c>
    </row>
    <row r="888" spans="1:26" ht="33" hidden="1" x14ac:dyDescent="0.25">
      <c r="A888" s="25" t="s">
        <v>731</v>
      </c>
      <c r="B888" s="26" t="s">
        <v>439</v>
      </c>
      <c r="C888" s="26" t="s">
        <v>153</v>
      </c>
      <c r="D888" s="26" t="s">
        <v>8</v>
      </c>
      <c r="E888" s="26" t="s">
        <v>730</v>
      </c>
      <c r="F888" s="26"/>
      <c r="G888" s="9"/>
      <c r="H888" s="9"/>
      <c r="I888" s="9">
        <f>I889</f>
        <v>1775</v>
      </c>
      <c r="J888" s="9">
        <f t="shared" ref="J888:Y889" si="805">J889</f>
        <v>0</v>
      </c>
      <c r="K888" s="9">
        <f t="shared" si="805"/>
        <v>0</v>
      </c>
      <c r="L888" s="9">
        <f t="shared" si="805"/>
        <v>33718</v>
      </c>
      <c r="M888" s="9">
        <f t="shared" si="805"/>
        <v>35493</v>
      </c>
      <c r="N888" s="9">
        <f t="shared" si="805"/>
        <v>33718</v>
      </c>
      <c r="O888" s="9">
        <f>O889</f>
        <v>0</v>
      </c>
      <c r="P888" s="9">
        <f t="shared" si="805"/>
        <v>0</v>
      </c>
      <c r="Q888" s="9">
        <f t="shared" si="805"/>
        <v>0</v>
      </c>
      <c r="R888" s="9">
        <f t="shared" si="805"/>
        <v>0</v>
      </c>
      <c r="S888" s="9">
        <f t="shared" si="805"/>
        <v>35493</v>
      </c>
      <c r="T888" s="9">
        <f t="shared" si="805"/>
        <v>33718</v>
      </c>
      <c r="U888" s="9">
        <f>U889</f>
        <v>0</v>
      </c>
      <c r="V888" s="9">
        <f t="shared" si="805"/>
        <v>0</v>
      </c>
      <c r="W888" s="9">
        <f t="shared" si="805"/>
        <v>0</v>
      </c>
      <c r="X888" s="9">
        <f t="shared" si="805"/>
        <v>0</v>
      </c>
      <c r="Y888" s="9">
        <f t="shared" si="805"/>
        <v>35493</v>
      </c>
      <c r="Z888" s="9">
        <f t="shared" ref="V888:Z889" si="806">Z889</f>
        <v>33718</v>
      </c>
    </row>
    <row r="889" spans="1:26" ht="33" hidden="1" x14ac:dyDescent="0.25">
      <c r="A889" s="25" t="s">
        <v>180</v>
      </c>
      <c r="B889" s="26" t="s">
        <v>439</v>
      </c>
      <c r="C889" s="26" t="s">
        <v>153</v>
      </c>
      <c r="D889" s="26" t="s">
        <v>8</v>
      </c>
      <c r="E889" s="26" t="s">
        <v>730</v>
      </c>
      <c r="F889" s="26" t="s">
        <v>181</v>
      </c>
      <c r="G889" s="9"/>
      <c r="H889" s="9"/>
      <c r="I889" s="9">
        <f>I890</f>
        <v>1775</v>
      </c>
      <c r="J889" s="9">
        <f t="shared" si="805"/>
        <v>0</v>
      </c>
      <c r="K889" s="9">
        <f t="shared" si="805"/>
        <v>0</v>
      </c>
      <c r="L889" s="9">
        <f t="shared" si="805"/>
        <v>33718</v>
      </c>
      <c r="M889" s="9">
        <f t="shared" si="805"/>
        <v>35493</v>
      </c>
      <c r="N889" s="9">
        <f t="shared" si="805"/>
        <v>33718</v>
      </c>
      <c r="O889" s="9">
        <f>O890</f>
        <v>0</v>
      </c>
      <c r="P889" s="9">
        <f t="shared" si="805"/>
        <v>0</v>
      </c>
      <c r="Q889" s="9">
        <f t="shared" si="805"/>
        <v>0</v>
      </c>
      <c r="R889" s="9">
        <f t="shared" si="805"/>
        <v>0</v>
      </c>
      <c r="S889" s="9">
        <f t="shared" si="805"/>
        <v>35493</v>
      </c>
      <c r="T889" s="9">
        <f t="shared" si="805"/>
        <v>33718</v>
      </c>
      <c r="U889" s="9">
        <f>U890</f>
        <v>0</v>
      </c>
      <c r="V889" s="9">
        <f t="shared" si="806"/>
        <v>0</v>
      </c>
      <c r="W889" s="9">
        <f t="shared" si="806"/>
        <v>0</v>
      </c>
      <c r="X889" s="9">
        <f t="shared" si="806"/>
        <v>0</v>
      </c>
      <c r="Y889" s="9">
        <f t="shared" si="806"/>
        <v>35493</v>
      </c>
      <c r="Z889" s="9">
        <f t="shared" si="806"/>
        <v>33718</v>
      </c>
    </row>
    <row r="890" spans="1:26" ht="18" hidden="1" customHeight="1" x14ac:dyDescent="0.25">
      <c r="A890" s="25" t="s">
        <v>168</v>
      </c>
      <c r="B890" s="26" t="s">
        <v>439</v>
      </c>
      <c r="C890" s="26" t="s">
        <v>153</v>
      </c>
      <c r="D890" s="26" t="s">
        <v>8</v>
      </c>
      <c r="E890" s="26" t="s">
        <v>730</v>
      </c>
      <c r="F890" s="31">
        <v>410</v>
      </c>
      <c r="G890" s="9"/>
      <c r="H890" s="9"/>
      <c r="I890" s="9">
        <v>1775</v>
      </c>
      <c r="J890" s="9"/>
      <c r="K890" s="86"/>
      <c r="L890" s="9">
        <v>33718</v>
      </c>
      <c r="M890" s="9">
        <f>G890+I890+J890+K890+L890</f>
        <v>35493</v>
      </c>
      <c r="N890" s="9">
        <f>H890+L890</f>
        <v>33718</v>
      </c>
      <c r="O890" s="9"/>
      <c r="P890" s="9"/>
      <c r="Q890" s="87"/>
      <c r="R890" s="9"/>
      <c r="S890" s="9">
        <f>M890+O890+P890+Q890+R890</f>
        <v>35493</v>
      </c>
      <c r="T890" s="9">
        <f>N890+R890</f>
        <v>33718</v>
      </c>
      <c r="U890" s="9"/>
      <c r="V890" s="9"/>
      <c r="W890" s="87"/>
      <c r="X890" s="9"/>
      <c r="Y890" s="9">
        <f>S890+U890+V890+W890+X890</f>
        <v>35493</v>
      </c>
      <c r="Z890" s="9">
        <f>T890+X890</f>
        <v>33718</v>
      </c>
    </row>
    <row r="891" spans="1:26" ht="49.5" hidden="1" x14ac:dyDescent="0.25">
      <c r="A891" s="25" t="s">
        <v>740</v>
      </c>
      <c r="B891" s="26" t="s">
        <v>439</v>
      </c>
      <c r="C891" s="26" t="s">
        <v>153</v>
      </c>
      <c r="D891" s="26" t="s">
        <v>8</v>
      </c>
      <c r="E891" s="26" t="s">
        <v>739</v>
      </c>
      <c r="F891" s="26"/>
      <c r="G891" s="9"/>
      <c r="H891" s="9"/>
      <c r="I891" s="9"/>
      <c r="J891" s="9"/>
      <c r="K891" s="86"/>
      <c r="L891" s="9"/>
      <c r="M891" s="9"/>
      <c r="N891" s="9"/>
      <c r="O891" s="9">
        <f>O892</f>
        <v>0</v>
      </c>
      <c r="P891" s="9">
        <f t="shared" ref="P891:Z892" si="807">P892</f>
        <v>518</v>
      </c>
      <c r="Q891" s="9">
        <f t="shared" si="807"/>
        <v>0</v>
      </c>
      <c r="R891" s="9">
        <f t="shared" si="807"/>
        <v>9841</v>
      </c>
      <c r="S891" s="9">
        <f t="shared" si="807"/>
        <v>10359</v>
      </c>
      <c r="T891" s="9">
        <f t="shared" si="807"/>
        <v>9841</v>
      </c>
      <c r="U891" s="9">
        <f>U892</f>
        <v>0</v>
      </c>
      <c r="V891" s="9">
        <f t="shared" si="807"/>
        <v>0</v>
      </c>
      <c r="W891" s="9">
        <f t="shared" si="807"/>
        <v>0</v>
      </c>
      <c r="X891" s="9">
        <f t="shared" si="807"/>
        <v>0</v>
      </c>
      <c r="Y891" s="9">
        <f t="shared" si="807"/>
        <v>10359</v>
      </c>
      <c r="Z891" s="9">
        <f t="shared" si="807"/>
        <v>9841</v>
      </c>
    </row>
    <row r="892" spans="1:26" ht="33" hidden="1" x14ac:dyDescent="0.25">
      <c r="A892" s="25" t="s">
        <v>180</v>
      </c>
      <c r="B892" s="26" t="s">
        <v>439</v>
      </c>
      <c r="C892" s="26" t="s">
        <v>153</v>
      </c>
      <c r="D892" s="26" t="s">
        <v>8</v>
      </c>
      <c r="E892" s="26" t="s">
        <v>739</v>
      </c>
      <c r="F892" s="26" t="s">
        <v>181</v>
      </c>
      <c r="G892" s="9"/>
      <c r="H892" s="9"/>
      <c r="I892" s="9"/>
      <c r="J892" s="9"/>
      <c r="K892" s="86"/>
      <c r="L892" s="9"/>
      <c r="M892" s="9"/>
      <c r="N892" s="9"/>
      <c r="O892" s="9">
        <f>O893</f>
        <v>0</v>
      </c>
      <c r="P892" s="9">
        <f t="shared" si="807"/>
        <v>518</v>
      </c>
      <c r="Q892" s="9">
        <f t="shared" si="807"/>
        <v>0</v>
      </c>
      <c r="R892" s="9">
        <f t="shared" si="807"/>
        <v>9841</v>
      </c>
      <c r="S892" s="9">
        <f t="shared" si="807"/>
        <v>10359</v>
      </c>
      <c r="T892" s="9">
        <f t="shared" si="807"/>
        <v>9841</v>
      </c>
      <c r="U892" s="9">
        <f>U893</f>
        <v>0</v>
      </c>
      <c r="V892" s="9">
        <f t="shared" si="807"/>
        <v>0</v>
      </c>
      <c r="W892" s="9">
        <f t="shared" si="807"/>
        <v>0</v>
      </c>
      <c r="X892" s="9">
        <f t="shared" si="807"/>
        <v>0</v>
      </c>
      <c r="Y892" s="9">
        <f t="shared" si="807"/>
        <v>10359</v>
      </c>
      <c r="Z892" s="9">
        <f t="shared" si="807"/>
        <v>9841</v>
      </c>
    </row>
    <row r="893" spans="1:26" ht="18" hidden="1" customHeight="1" x14ac:dyDescent="0.25">
      <c r="A893" s="25" t="s">
        <v>168</v>
      </c>
      <c r="B893" s="26" t="s">
        <v>439</v>
      </c>
      <c r="C893" s="26" t="s">
        <v>153</v>
      </c>
      <c r="D893" s="26" t="s">
        <v>8</v>
      </c>
      <c r="E893" s="26" t="s">
        <v>739</v>
      </c>
      <c r="F893" s="31">
        <v>410</v>
      </c>
      <c r="G893" s="9"/>
      <c r="H893" s="9"/>
      <c r="I893" s="9"/>
      <c r="J893" s="9"/>
      <c r="K893" s="86"/>
      <c r="L893" s="9"/>
      <c r="M893" s="9"/>
      <c r="N893" s="9"/>
      <c r="O893" s="9"/>
      <c r="P893" s="9">
        <v>518</v>
      </c>
      <c r="Q893" s="87"/>
      <c r="R893" s="9">
        <v>9841</v>
      </c>
      <c r="S893" s="9">
        <f>M893+O893+P893+Q893+R893</f>
        <v>10359</v>
      </c>
      <c r="T893" s="9">
        <f>N893+R893</f>
        <v>9841</v>
      </c>
      <c r="U893" s="9"/>
      <c r="V893" s="9"/>
      <c r="W893" s="87"/>
      <c r="X893" s="9"/>
      <c r="Y893" s="9">
        <f>S893+U893+V893+W893+X893</f>
        <v>10359</v>
      </c>
      <c r="Z893" s="9">
        <f>T893+X893</f>
        <v>9841</v>
      </c>
    </row>
    <row r="894" spans="1:26" hidden="1" x14ac:dyDescent="0.25">
      <c r="A894" s="25"/>
      <c r="B894" s="26"/>
      <c r="C894" s="26"/>
      <c r="D894" s="26"/>
      <c r="E894" s="26"/>
      <c r="F894" s="26"/>
      <c r="G894" s="9"/>
      <c r="H894" s="9"/>
      <c r="I894" s="86"/>
      <c r="J894" s="86"/>
      <c r="K894" s="86"/>
      <c r="L894" s="86"/>
      <c r="M894" s="86"/>
      <c r="N894" s="86"/>
      <c r="O894" s="87"/>
      <c r="P894" s="87"/>
      <c r="Q894" s="87"/>
      <c r="R894" s="87"/>
      <c r="S894" s="87"/>
      <c r="T894" s="87"/>
      <c r="U894" s="87"/>
      <c r="V894" s="87"/>
      <c r="W894" s="87"/>
      <c r="X894" s="87"/>
      <c r="Y894" s="87"/>
      <c r="Z894" s="87"/>
    </row>
    <row r="895" spans="1:26" ht="40.5" hidden="1" x14ac:dyDescent="0.3">
      <c r="A895" s="20" t="s">
        <v>481</v>
      </c>
      <c r="B895" s="21">
        <v>915</v>
      </c>
      <c r="C895" s="22"/>
      <c r="D895" s="22"/>
      <c r="E895" s="21"/>
      <c r="F895" s="22"/>
      <c r="G895" s="6">
        <f t="shared" ref="G895" si="808">G897+G922+G929</f>
        <v>30498</v>
      </c>
      <c r="H895" s="6">
        <f t="shared" ref="H895:N895" si="809">H897+H922+H929</f>
        <v>20701</v>
      </c>
      <c r="I895" s="6">
        <f t="shared" si="809"/>
        <v>0</v>
      </c>
      <c r="J895" s="6">
        <f t="shared" si="809"/>
        <v>0</v>
      </c>
      <c r="K895" s="6">
        <f t="shared" si="809"/>
        <v>0</v>
      </c>
      <c r="L895" s="6">
        <f t="shared" si="809"/>
        <v>0</v>
      </c>
      <c r="M895" s="6">
        <f t="shared" si="809"/>
        <v>30498</v>
      </c>
      <c r="N895" s="6">
        <f t="shared" si="809"/>
        <v>20701</v>
      </c>
      <c r="O895" s="6">
        <f t="shared" ref="O895:T895" si="810">O897+O922+O929</f>
        <v>0</v>
      </c>
      <c r="P895" s="6">
        <f t="shared" si="810"/>
        <v>0</v>
      </c>
      <c r="Q895" s="6">
        <f t="shared" si="810"/>
        <v>0</v>
      </c>
      <c r="R895" s="6">
        <f t="shared" si="810"/>
        <v>0</v>
      </c>
      <c r="S895" s="6">
        <f t="shared" si="810"/>
        <v>30498</v>
      </c>
      <c r="T895" s="6">
        <f t="shared" si="810"/>
        <v>20701</v>
      </c>
      <c r="U895" s="6">
        <f t="shared" ref="U895:Z895" si="811">U897+U922+U929</f>
        <v>0</v>
      </c>
      <c r="V895" s="6">
        <f t="shared" si="811"/>
        <v>0</v>
      </c>
      <c r="W895" s="6">
        <f t="shared" si="811"/>
        <v>0</v>
      </c>
      <c r="X895" s="6">
        <f t="shared" si="811"/>
        <v>0</v>
      </c>
      <c r="Y895" s="6">
        <f t="shared" si="811"/>
        <v>30498</v>
      </c>
      <c r="Z895" s="6">
        <f t="shared" si="811"/>
        <v>20701</v>
      </c>
    </row>
    <row r="896" spans="1:26" s="74" customFormat="1" hidden="1" x14ac:dyDescent="0.25">
      <c r="A896" s="75"/>
      <c r="B896" s="27"/>
      <c r="C896" s="57"/>
      <c r="D896" s="57"/>
      <c r="E896" s="27"/>
      <c r="F896" s="57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8.75" hidden="1" x14ac:dyDescent="0.3">
      <c r="A897" s="23" t="s">
        <v>169</v>
      </c>
      <c r="B897" s="24">
        <v>915</v>
      </c>
      <c r="C897" s="24" t="s">
        <v>33</v>
      </c>
      <c r="D897" s="24" t="s">
        <v>80</v>
      </c>
      <c r="E897" s="24"/>
      <c r="F897" s="56"/>
      <c r="G897" s="13">
        <f t="shared" ref="G897:V898" si="812">G898</f>
        <v>7987</v>
      </c>
      <c r="H897" s="13">
        <f t="shared" si="812"/>
        <v>0</v>
      </c>
      <c r="I897" s="13">
        <f t="shared" si="812"/>
        <v>0</v>
      </c>
      <c r="J897" s="13">
        <f t="shared" si="812"/>
        <v>0</v>
      </c>
      <c r="K897" s="13">
        <f t="shared" si="812"/>
        <v>0</v>
      </c>
      <c r="L897" s="13">
        <f t="shared" si="812"/>
        <v>0</v>
      </c>
      <c r="M897" s="13">
        <f t="shared" si="812"/>
        <v>7987</v>
      </c>
      <c r="N897" s="13">
        <f t="shared" si="812"/>
        <v>0</v>
      </c>
      <c r="O897" s="13">
        <f t="shared" si="812"/>
        <v>0</v>
      </c>
      <c r="P897" s="13">
        <f t="shared" si="812"/>
        <v>0</v>
      </c>
      <c r="Q897" s="13">
        <f t="shared" si="812"/>
        <v>0</v>
      </c>
      <c r="R897" s="13">
        <f t="shared" si="812"/>
        <v>0</v>
      </c>
      <c r="S897" s="13">
        <f t="shared" si="812"/>
        <v>7987</v>
      </c>
      <c r="T897" s="13">
        <f t="shared" si="812"/>
        <v>0</v>
      </c>
      <c r="U897" s="13">
        <f t="shared" si="812"/>
        <v>0</v>
      </c>
      <c r="V897" s="13">
        <f t="shared" si="812"/>
        <v>0</v>
      </c>
      <c r="W897" s="13">
        <f t="shared" ref="U897:Z898" si="813">W898</f>
        <v>0</v>
      </c>
      <c r="X897" s="13">
        <f t="shared" si="813"/>
        <v>0</v>
      </c>
      <c r="Y897" s="13">
        <f t="shared" si="813"/>
        <v>7987</v>
      </c>
      <c r="Z897" s="13">
        <f t="shared" si="813"/>
        <v>0</v>
      </c>
    </row>
    <row r="898" spans="1:26" ht="66" hidden="1" x14ac:dyDescent="0.25">
      <c r="A898" s="25" t="s">
        <v>425</v>
      </c>
      <c r="B898" s="26">
        <v>915</v>
      </c>
      <c r="C898" s="26" t="s">
        <v>33</v>
      </c>
      <c r="D898" s="26" t="s">
        <v>80</v>
      </c>
      <c r="E898" s="26" t="s">
        <v>222</v>
      </c>
      <c r="F898" s="57"/>
      <c r="G898" s="11">
        <f t="shared" si="812"/>
        <v>7987</v>
      </c>
      <c r="H898" s="11">
        <f t="shared" si="812"/>
        <v>0</v>
      </c>
      <c r="I898" s="11">
        <f t="shared" si="812"/>
        <v>0</v>
      </c>
      <c r="J898" s="11">
        <f t="shared" si="812"/>
        <v>0</v>
      </c>
      <c r="K898" s="11">
        <f t="shared" si="812"/>
        <v>0</v>
      </c>
      <c r="L898" s="11">
        <f t="shared" si="812"/>
        <v>0</v>
      </c>
      <c r="M898" s="11">
        <f t="shared" si="812"/>
        <v>7987</v>
      </c>
      <c r="N898" s="11">
        <f t="shared" si="812"/>
        <v>0</v>
      </c>
      <c r="O898" s="11">
        <f t="shared" si="812"/>
        <v>0</v>
      </c>
      <c r="P898" s="11">
        <f t="shared" si="812"/>
        <v>0</v>
      </c>
      <c r="Q898" s="11">
        <f t="shared" si="812"/>
        <v>0</v>
      </c>
      <c r="R898" s="11">
        <f t="shared" si="812"/>
        <v>0</v>
      </c>
      <c r="S898" s="11">
        <f t="shared" si="812"/>
        <v>7987</v>
      </c>
      <c r="T898" s="11">
        <f t="shared" si="812"/>
        <v>0</v>
      </c>
      <c r="U898" s="11">
        <f t="shared" si="813"/>
        <v>0</v>
      </c>
      <c r="V898" s="11">
        <f t="shared" si="813"/>
        <v>0</v>
      </c>
      <c r="W898" s="11">
        <f t="shared" si="813"/>
        <v>0</v>
      </c>
      <c r="X898" s="11">
        <f t="shared" si="813"/>
        <v>0</v>
      </c>
      <c r="Y898" s="11">
        <f t="shared" si="813"/>
        <v>7987</v>
      </c>
      <c r="Z898" s="11">
        <f t="shared" si="813"/>
        <v>0</v>
      </c>
    </row>
    <row r="899" spans="1:26" ht="20.100000000000001" hidden="1" customHeight="1" x14ac:dyDescent="0.25">
      <c r="A899" s="28" t="s">
        <v>266</v>
      </c>
      <c r="B899" s="26">
        <v>915</v>
      </c>
      <c r="C899" s="26" t="s">
        <v>33</v>
      </c>
      <c r="D899" s="26" t="s">
        <v>80</v>
      </c>
      <c r="E899" s="26" t="s">
        <v>267</v>
      </c>
      <c r="F899" s="26"/>
      <c r="G899" s="9">
        <f t="shared" ref="G899" si="814">G900+G903+G906+G909+G912+G915+G918</f>
        <v>7987</v>
      </c>
      <c r="H899" s="9">
        <f t="shared" ref="H899:N899" si="815">H900+H903+H906+H909+H912+H915+H918</f>
        <v>0</v>
      </c>
      <c r="I899" s="9">
        <f t="shared" si="815"/>
        <v>0</v>
      </c>
      <c r="J899" s="9">
        <f t="shared" si="815"/>
        <v>0</v>
      </c>
      <c r="K899" s="9">
        <f t="shared" si="815"/>
        <v>0</v>
      </c>
      <c r="L899" s="9">
        <f t="shared" si="815"/>
        <v>0</v>
      </c>
      <c r="M899" s="9">
        <f t="shared" si="815"/>
        <v>7987</v>
      </c>
      <c r="N899" s="9">
        <f t="shared" si="815"/>
        <v>0</v>
      </c>
      <c r="O899" s="9">
        <f t="shared" ref="O899:T899" si="816">O900+O903+O906+O909+O912+O915+O918</f>
        <v>0</v>
      </c>
      <c r="P899" s="9">
        <f t="shared" si="816"/>
        <v>0</v>
      </c>
      <c r="Q899" s="9">
        <f t="shared" si="816"/>
        <v>0</v>
      </c>
      <c r="R899" s="9">
        <f t="shared" si="816"/>
        <v>0</v>
      </c>
      <c r="S899" s="9">
        <f t="shared" si="816"/>
        <v>7987</v>
      </c>
      <c r="T899" s="9">
        <f t="shared" si="816"/>
        <v>0</v>
      </c>
      <c r="U899" s="9">
        <f t="shared" ref="U899:Z899" si="817">U900+U903+U906+U909+U912+U915+U918</f>
        <v>0</v>
      </c>
      <c r="V899" s="9">
        <f t="shared" si="817"/>
        <v>0</v>
      </c>
      <c r="W899" s="9">
        <f t="shared" si="817"/>
        <v>0</v>
      </c>
      <c r="X899" s="9">
        <f t="shared" si="817"/>
        <v>0</v>
      </c>
      <c r="Y899" s="9">
        <f t="shared" si="817"/>
        <v>7987</v>
      </c>
      <c r="Z899" s="9">
        <f t="shared" si="817"/>
        <v>0</v>
      </c>
    </row>
    <row r="900" spans="1:26" ht="67.5" hidden="1" x14ac:dyDescent="0.25">
      <c r="A900" s="25" t="s">
        <v>526</v>
      </c>
      <c r="B900" s="26">
        <v>915</v>
      </c>
      <c r="C900" s="26" t="s">
        <v>33</v>
      </c>
      <c r="D900" s="26" t="s">
        <v>80</v>
      </c>
      <c r="E900" s="26" t="s">
        <v>518</v>
      </c>
      <c r="F900" s="34"/>
      <c r="G900" s="11">
        <f t="shared" ref="G900:V901" si="818">G901</f>
        <v>90</v>
      </c>
      <c r="H900" s="11">
        <f t="shared" si="818"/>
        <v>0</v>
      </c>
      <c r="I900" s="11">
        <f t="shared" si="818"/>
        <v>0</v>
      </c>
      <c r="J900" s="11">
        <f t="shared" si="818"/>
        <v>0</v>
      </c>
      <c r="K900" s="11">
        <f t="shared" si="818"/>
        <v>0</v>
      </c>
      <c r="L900" s="11">
        <f t="shared" si="818"/>
        <v>0</v>
      </c>
      <c r="M900" s="11">
        <f t="shared" si="818"/>
        <v>90</v>
      </c>
      <c r="N900" s="11">
        <f t="shared" si="818"/>
        <v>0</v>
      </c>
      <c r="O900" s="11">
        <f t="shared" si="818"/>
        <v>0</v>
      </c>
      <c r="P900" s="11">
        <f t="shared" si="818"/>
        <v>0</v>
      </c>
      <c r="Q900" s="11">
        <f t="shared" si="818"/>
        <v>0</v>
      </c>
      <c r="R900" s="11">
        <f t="shared" si="818"/>
        <v>0</v>
      </c>
      <c r="S900" s="11">
        <f t="shared" si="818"/>
        <v>90</v>
      </c>
      <c r="T900" s="11">
        <f t="shared" si="818"/>
        <v>0</v>
      </c>
      <c r="U900" s="11">
        <f t="shared" si="818"/>
        <v>0</v>
      </c>
      <c r="V900" s="11">
        <f t="shared" si="818"/>
        <v>0</v>
      </c>
      <c r="W900" s="11">
        <f t="shared" ref="U900:Z901" si="819">W901</f>
        <v>0</v>
      </c>
      <c r="X900" s="11">
        <f t="shared" si="819"/>
        <v>0</v>
      </c>
      <c r="Y900" s="11">
        <f t="shared" si="819"/>
        <v>90</v>
      </c>
      <c r="Z900" s="11">
        <f t="shared" si="819"/>
        <v>0</v>
      </c>
    </row>
    <row r="901" spans="1:26" ht="20.100000000000001" hidden="1" customHeight="1" x14ac:dyDescent="0.25">
      <c r="A901" s="28" t="s">
        <v>101</v>
      </c>
      <c r="B901" s="26">
        <v>915</v>
      </c>
      <c r="C901" s="26" t="s">
        <v>33</v>
      </c>
      <c r="D901" s="26" t="s">
        <v>80</v>
      </c>
      <c r="E901" s="26" t="s">
        <v>518</v>
      </c>
      <c r="F901" s="26">
        <v>300</v>
      </c>
      <c r="G901" s="9">
        <f t="shared" si="818"/>
        <v>90</v>
      </c>
      <c r="H901" s="9">
        <f t="shared" si="818"/>
        <v>0</v>
      </c>
      <c r="I901" s="9">
        <f t="shared" si="818"/>
        <v>0</v>
      </c>
      <c r="J901" s="9">
        <f t="shared" si="818"/>
        <v>0</v>
      </c>
      <c r="K901" s="9">
        <f t="shared" si="818"/>
        <v>0</v>
      </c>
      <c r="L901" s="9">
        <f t="shared" si="818"/>
        <v>0</v>
      </c>
      <c r="M901" s="9">
        <f t="shared" si="818"/>
        <v>90</v>
      </c>
      <c r="N901" s="9">
        <f t="shared" si="818"/>
        <v>0</v>
      </c>
      <c r="O901" s="9">
        <f t="shared" si="818"/>
        <v>0</v>
      </c>
      <c r="P901" s="9">
        <f t="shared" si="818"/>
        <v>0</v>
      </c>
      <c r="Q901" s="9">
        <f t="shared" si="818"/>
        <v>0</v>
      </c>
      <c r="R901" s="9">
        <f t="shared" si="818"/>
        <v>0</v>
      </c>
      <c r="S901" s="9">
        <f t="shared" si="818"/>
        <v>90</v>
      </c>
      <c r="T901" s="9">
        <f t="shared" si="818"/>
        <v>0</v>
      </c>
      <c r="U901" s="9">
        <f t="shared" si="819"/>
        <v>0</v>
      </c>
      <c r="V901" s="9">
        <f t="shared" si="819"/>
        <v>0</v>
      </c>
      <c r="W901" s="9">
        <f t="shared" si="819"/>
        <v>0</v>
      </c>
      <c r="X901" s="9">
        <f t="shared" si="819"/>
        <v>0</v>
      </c>
      <c r="Y901" s="9">
        <f t="shared" si="819"/>
        <v>90</v>
      </c>
      <c r="Z901" s="9">
        <f t="shared" si="819"/>
        <v>0</v>
      </c>
    </row>
    <row r="902" spans="1:26" ht="20.100000000000001" hidden="1" customHeight="1" x14ac:dyDescent="0.25">
      <c r="A902" s="28" t="s">
        <v>270</v>
      </c>
      <c r="B902" s="26">
        <v>915</v>
      </c>
      <c r="C902" s="26" t="s">
        <v>33</v>
      </c>
      <c r="D902" s="26" t="s">
        <v>80</v>
      </c>
      <c r="E902" s="26" t="s">
        <v>518</v>
      </c>
      <c r="F902" s="26">
        <v>310</v>
      </c>
      <c r="G902" s="9">
        <v>90</v>
      </c>
      <c r="H902" s="9"/>
      <c r="I902" s="86"/>
      <c r="J902" s="86"/>
      <c r="K902" s="86"/>
      <c r="L902" s="86"/>
      <c r="M902" s="9">
        <f>G902+I902+J902+K902+L902</f>
        <v>90</v>
      </c>
      <c r="N902" s="9">
        <f>H902+L902</f>
        <v>0</v>
      </c>
      <c r="O902" s="87"/>
      <c r="P902" s="87"/>
      <c r="Q902" s="87"/>
      <c r="R902" s="87"/>
      <c r="S902" s="9">
        <f>M902+O902+P902+Q902+R902</f>
        <v>90</v>
      </c>
      <c r="T902" s="9">
        <f>N902+R902</f>
        <v>0</v>
      </c>
      <c r="U902" s="87"/>
      <c r="V902" s="87"/>
      <c r="W902" s="87"/>
      <c r="X902" s="87"/>
      <c r="Y902" s="9">
        <f>S902+U902+V902+W902+X902</f>
        <v>90</v>
      </c>
      <c r="Z902" s="9">
        <f>T902+X902</f>
        <v>0</v>
      </c>
    </row>
    <row r="903" spans="1:26" ht="20.100000000000001" hidden="1" customHeight="1" x14ac:dyDescent="0.25">
      <c r="A903" s="28" t="s">
        <v>244</v>
      </c>
      <c r="B903" s="26">
        <v>915</v>
      </c>
      <c r="C903" s="26" t="s">
        <v>33</v>
      </c>
      <c r="D903" s="26" t="s">
        <v>80</v>
      </c>
      <c r="E903" s="26" t="s">
        <v>519</v>
      </c>
      <c r="F903" s="26"/>
      <c r="G903" s="9">
        <f t="shared" ref="G903:V904" si="820">G904</f>
        <v>430</v>
      </c>
      <c r="H903" s="9">
        <f t="shared" si="820"/>
        <v>0</v>
      </c>
      <c r="I903" s="9">
        <f t="shared" si="820"/>
        <v>0</v>
      </c>
      <c r="J903" s="9">
        <f t="shared" si="820"/>
        <v>0</v>
      </c>
      <c r="K903" s="9">
        <f t="shared" si="820"/>
        <v>0</v>
      </c>
      <c r="L903" s="9">
        <f t="shared" si="820"/>
        <v>0</v>
      </c>
      <c r="M903" s="9">
        <f t="shared" si="820"/>
        <v>430</v>
      </c>
      <c r="N903" s="9">
        <f t="shared" si="820"/>
        <v>0</v>
      </c>
      <c r="O903" s="9">
        <f t="shared" si="820"/>
        <v>0</v>
      </c>
      <c r="P903" s="9">
        <f t="shared" si="820"/>
        <v>0</v>
      </c>
      <c r="Q903" s="9">
        <f t="shared" si="820"/>
        <v>0</v>
      </c>
      <c r="R903" s="9">
        <f t="shared" si="820"/>
        <v>0</v>
      </c>
      <c r="S903" s="9">
        <f t="shared" si="820"/>
        <v>430</v>
      </c>
      <c r="T903" s="9">
        <f t="shared" si="820"/>
        <v>0</v>
      </c>
      <c r="U903" s="9">
        <f t="shared" si="820"/>
        <v>0</v>
      </c>
      <c r="V903" s="9">
        <f t="shared" si="820"/>
        <v>0</v>
      </c>
      <c r="W903" s="9">
        <f t="shared" ref="U903:Z904" si="821">W904</f>
        <v>0</v>
      </c>
      <c r="X903" s="9">
        <f t="shared" si="821"/>
        <v>0</v>
      </c>
      <c r="Y903" s="9">
        <f t="shared" si="821"/>
        <v>430</v>
      </c>
      <c r="Z903" s="9">
        <f t="shared" si="821"/>
        <v>0</v>
      </c>
    </row>
    <row r="904" spans="1:26" ht="20.100000000000001" hidden="1" customHeight="1" x14ac:dyDescent="0.25">
      <c r="A904" s="28" t="s">
        <v>101</v>
      </c>
      <c r="B904" s="26">
        <v>915</v>
      </c>
      <c r="C904" s="26" t="s">
        <v>33</v>
      </c>
      <c r="D904" s="26" t="s">
        <v>80</v>
      </c>
      <c r="E904" s="26" t="s">
        <v>519</v>
      </c>
      <c r="F904" s="26">
        <v>300</v>
      </c>
      <c r="G904" s="9">
        <f t="shared" si="820"/>
        <v>430</v>
      </c>
      <c r="H904" s="9">
        <f t="shared" si="820"/>
        <v>0</v>
      </c>
      <c r="I904" s="9">
        <f t="shared" si="820"/>
        <v>0</v>
      </c>
      <c r="J904" s="9">
        <f t="shared" si="820"/>
        <v>0</v>
      </c>
      <c r="K904" s="9">
        <f t="shared" si="820"/>
        <v>0</v>
      </c>
      <c r="L904" s="9">
        <f t="shared" si="820"/>
        <v>0</v>
      </c>
      <c r="M904" s="9">
        <f t="shared" si="820"/>
        <v>430</v>
      </c>
      <c r="N904" s="9">
        <f t="shared" si="820"/>
        <v>0</v>
      </c>
      <c r="O904" s="9">
        <f t="shared" si="820"/>
        <v>0</v>
      </c>
      <c r="P904" s="9">
        <f t="shared" si="820"/>
        <v>0</v>
      </c>
      <c r="Q904" s="9">
        <f t="shared" si="820"/>
        <v>0</v>
      </c>
      <c r="R904" s="9">
        <f t="shared" si="820"/>
        <v>0</v>
      </c>
      <c r="S904" s="9">
        <f t="shared" si="820"/>
        <v>430</v>
      </c>
      <c r="T904" s="9">
        <f t="shared" si="820"/>
        <v>0</v>
      </c>
      <c r="U904" s="9">
        <f t="shared" si="821"/>
        <v>0</v>
      </c>
      <c r="V904" s="9">
        <f t="shared" si="821"/>
        <v>0</v>
      </c>
      <c r="W904" s="9">
        <f t="shared" si="821"/>
        <v>0</v>
      </c>
      <c r="X904" s="9">
        <f t="shared" si="821"/>
        <v>0</v>
      </c>
      <c r="Y904" s="9">
        <f t="shared" si="821"/>
        <v>430</v>
      </c>
      <c r="Z904" s="9">
        <f t="shared" si="821"/>
        <v>0</v>
      </c>
    </row>
    <row r="905" spans="1:26" ht="20.100000000000001" hidden="1" customHeight="1" x14ac:dyDescent="0.25">
      <c r="A905" s="28" t="s">
        <v>270</v>
      </c>
      <c r="B905" s="26">
        <v>915</v>
      </c>
      <c r="C905" s="26" t="s">
        <v>33</v>
      </c>
      <c r="D905" s="26" t="s">
        <v>80</v>
      </c>
      <c r="E905" s="26" t="s">
        <v>519</v>
      </c>
      <c r="F905" s="26">
        <v>310</v>
      </c>
      <c r="G905" s="9">
        <v>430</v>
      </c>
      <c r="H905" s="9"/>
      <c r="I905" s="86"/>
      <c r="J905" s="86"/>
      <c r="K905" s="86"/>
      <c r="L905" s="86"/>
      <c r="M905" s="9">
        <f>G905+I905+J905+K905+L905</f>
        <v>430</v>
      </c>
      <c r="N905" s="9">
        <f>H905+L905</f>
        <v>0</v>
      </c>
      <c r="O905" s="87"/>
      <c r="P905" s="87"/>
      <c r="Q905" s="87"/>
      <c r="R905" s="87"/>
      <c r="S905" s="9">
        <f>M905+O905+P905+Q905+R905</f>
        <v>430</v>
      </c>
      <c r="T905" s="9">
        <f>N905+R905</f>
        <v>0</v>
      </c>
      <c r="U905" s="87"/>
      <c r="V905" s="87"/>
      <c r="W905" s="87"/>
      <c r="X905" s="87"/>
      <c r="Y905" s="9">
        <f>S905+U905+V905+W905+X905</f>
        <v>430</v>
      </c>
      <c r="Z905" s="9">
        <f>T905+X905</f>
        <v>0</v>
      </c>
    </row>
    <row r="906" spans="1:26" ht="66" hidden="1" x14ac:dyDescent="0.25">
      <c r="A906" s="25" t="s">
        <v>527</v>
      </c>
      <c r="B906" s="26">
        <v>915</v>
      </c>
      <c r="C906" s="26" t="s">
        <v>33</v>
      </c>
      <c r="D906" s="26" t="s">
        <v>80</v>
      </c>
      <c r="E906" s="26" t="s">
        <v>520</v>
      </c>
      <c r="F906" s="34"/>
      <c r="G906" s="11">
        <f t="shared" ref="G906:V907" si="822">G907</f>
        <v>172</v>
      </c>
      <c r="H906" s="11">
        <f t="shared" si="822"/>
        <v>0</v>
      </c>
      <c r="I906" s="11">
        <f t="shared" si="822"/>
        <v>0</v>
      </c>
      <c r="J906" s="11">
        <f t="shared" si="822"/>
        <v>0</v>
      </c>
      <c r="K906" s="11">
        <f t="shared" si="822"/>
        <v>0</v>
      </c>
      <c r="L906" s="11">
        <f t="shared" si="822"/>
        <v>0</v>
      </c>
      <c r="M906" s="11">
        <f t="shared" si="822"/>
        <v>172</v>
      </c>
      <c r="N906" s="11">
        <f t="shared" si="822"/>
        <v>0</v>
      </c>
      <c r="O906" s="11">
        <f t="shared" si="822"/>
        <v>0</v>
      </c>
      <c r="P906" s="11">
        <f t="shared" si="822"/>
        <v>0</v>
      </c>
      <c r="Q906" s="11">
        <f t="shared" si="822"/>
        <v>0</v>
      </c>
      <c r="R906" s="11">
        <f t="shared" si="822"/>
        <v>0</v>
      </c>
      <c r="S906" s="11">
        <f t="shared" si="822"/>
        <v>172</v>
      </c>
      <c r="T906" s="11">
        <f t="shared" si="822"/>
        <v>0</v>
      </c>
      <c r="U906" s="11">
        <f t="shared" si="822"/>
        <v>0</v>
      </c>
      <c r="V906" s="11">
        <f t="shared" si="822"/>
        <v>0</v>
      </c>
      <c r="W906" s="11">
        <f t="shared" ref="U906:Z907" si="823">W907</f>
        <v>0</v>
      </c>
      <c r="X906" s="11">
        <f t="shared" si="823"/>
        <v>0</v>
      </c>
      <c r="Y906" s="11">
        <f t="shared" si="823"/>
        <v>172</v>
      </c>
      <c r="Z906" s="11">
        <f t="shared" si="823"/>
        <v>0</v>
      </c>
    </row>
    <row r="907" spans="1:26" ht="20.100000000000001" hidden="1" customHeight="1" x14ac:dyDescent="0.25">
      <c r="A907" s="28" t="s">
        <v>101</v>
      </c>
      <c r="B907" s="26">
        <v>915</v>
      </c>
      <c r="C907" s="26" t="s">
        <v>33</v>
      </c>
      <c r="D907" s="26" t="s">
        <v>80</v>
      </c>
      <c r="E907" s="26" t="s">
        <v>520</v>
      </c>
      <c r="F907" s="26">
        <v>300</v>
      </c>
      <c r="G907" s="9">
        <f t="shared" si="822"/>
        <v>172</v>
      </c>
      <c r="H907" s="9">
        <f t="shared" si="822"/>
        <v>0</v>
      </c>
      <c r="I907" s="9">
        <f t="shared" si="822"/>
        <v>0</v>
      </c>
      <c r="J907" s="9">
        <f t="shared" si="822"/>
        <v>0</v>
      </c>
      <c r="K907" s="9">
        <f t="shared" si="822"/>
        <v>0</v>
      </c>
      <c r="L907" s="9">
        <f t="shared" si="822"/>
        <v>0</v>
      </c>
      <c r="M907" s="9">
        <f t="shared" si="822"/>
        <v>172</v>
      </c>
      <c r="N907" s="9">
        <f t="shared" si="822"/>
        <v>0</v>
      </c>
      <c r="O907" s="9">
        <f t="shared" si="822"/>
        <v>0</v>
      </c>
      <c r="P907" s="9">
        <f t="shared" si="822"/>
        <v>0</v>
      </c>
      <c r="Q907" s="9">
        <f t="shared" si="822"/>
        <v>0</v>
      </c>
      <c r="R907" s="9">
        <f t="shared" si="822"/>
        <v>0</v>
      </c>
      <c r="S907" s="9">
        <f t="shared" si="822"/>
        <v>172</v>
      </c>
      <c r="T907" s="9">
        <f t="shared" si="822"/>
        <v>0</v>
      </c>
      <c r="U907" s="9">
        <f t="shared" si="823"/>
        <v>0</v>
      </c>
      <c r="V907" s="9">
        <f t="shared" si="823"/>
        <v>0</v>
      </c>
      <c r="W907" s="9">
        <f t="shared" si="823"/>
        <v>0</v>
      </c>
      <c r="X907" s="9">
        <f t="shared" si="823"/>
        <v>0</v>
      </c>
      <c r="Y907" s="9">
        <f t="shared" si="823"/>
        <v>172</v>
      </c>
      <c r="Z907" s="9">
        <f t="shared" si="823"/>
        <v>0</v>
      </c>
    </row>
    <row r="908" spans="1:26" ht="20.100000000000001" hidden="1" customHeight="1" x14ac:dyDescent="0.25">
      <c r="A908" s="28" t="s">
        <v>270</v>
      </c>
      <c r="B908" s="26">
        <v>915</v>
      </c>
      <c r="C908" s="26" t="s">
        <v>33</v>
      </c>
      <c r="D908" s="26" t="s">
        <v>80</v>
      </c>
      <c r="E908" s="26" t="s">
        <v>520</v>
      </c>
      <c r="F908" s="26">
        <v>310</v>
      </c>
      <c r="G908" s="9">
        <v>172</v>
      </c>
      <c r="H908" s="9"/>
      <c r="I908" s="86"/>
      <c r="J908" s="86"/>
      <c r="K908" s="86"/>
      <c r="L908" s="86"/>
      <c r="M908" s="9">
        <f>G908+I908+J908+K908+L908</f>
        <v>172</v>
      </c>
      <c r="N908" s="9">
        <f>H908+L908</f>
        <v>0</v>
      </c>
      <c r="O908" s="87"/>
      <c r="P908" s="87"/>
      <c r="Q908" s="87"/>
      <c r="R908" s="87"/>
      <c r="S908" s="9">
        <f>M908+O908+P908+Q908+R908</f>
        <v>172</v>
      </c>
      <c r="T908" s="9">
        <f>N908+R908</f>
        <v>0</v>
      </c>
      <c r="U908" s="87"/>
      <c r="V908" s="87"/>
      <c r="W908" s="87"/>
      <c r="X908" s="87"/>
      <c r="Y908" s="9">
        <f>S908+U908+V908+W908+X908</f>
        <v>172</v>
      </c>
      <c r="Z908" s="9">
        <f>T908+X908</f>
        <v>0</v>
      </c>
    </row>
    <row r="909" spans="1:26" ht="66" hidden="1" x14ac:dyDescent="0.25">
      <c r="A909" s="25" t="s">
        <v>528</v>
      </c>
      <c r="B909" s="26">
        <v>915</v>
      </c>
      <c r="C909" s="26" t="s">
        <v>33</v>
      </c>
      <c r="D909" s="26" t="s">
        <v>80</v>
      </c>
      <c r="E909" s="26" t="s">
        <v>521</v>
      </c>
      <c r="F909" s="34"/>
      <c r="G909" s="11">
        <f t="shared" ref="G909:V910" si="824">G910</f>
        <v>53</v>
      </c>
      <c r="H909" s="11">
        <f t="shared" si="824"/>
        <v>0</v>
      </c>
      <c r="I909" s="11">
        <f t="shared" si="824"/>
        <v>0</v>
      </c>
      <c r="J909" s="11">
        <f t="shared" si="824"/>
        <v>0</v>
      </c>
      <c r="K909" s="11">
        <f t="shared" si="824"/>
        <v>0</v>
      </c>
      <c r="L909" s="11">
        <f t="shared" si="824"/>
        <v>0</v>
      </c>
      <c r="M909" s="11">
        <f t="shared" si="824"/>
        <v>53</v>
      </c>
      <c r="N909" s="11">
        <f t="shared" si="824"/>
        <v>0</v>
      </c>
      <c r="O909" s="11">
        <f t="shared" si="824"/>
        <v>0</v>
      </c>
      <c r="P909" s="11">
        <f t="shared" si="824"/>
        <v>0</v>
      </c>
      <c r="Q909" s="11">
        <f t="shared" si="824"/>
        <v>0</v>
      </c>
      <c r="R909" s="11">
        <f t="shared" si="824"/>
        <v>0</v>
      </c>
      <c r="S909" s="11">
        <f t="shared" si="824"/>
        <v>53</v>
      </c>
      <c r="T909" s="11">
        <f t="shared" si="824"/>
        <v>0</v>
      </c>
      <c r="U909" s="11">
        <f t="shared" si="824"/>
        <v>0</v>
      </c>
      <c r="V909" s="11">
        <f t="shared" si="824"/>
        <v>0</v>
      </c>
      <c r="W909" s="11">
        <f t="shared" ref="U909:Z910" si="825">W910</f>
        <v>0</v>
      </c>
      <c r="X909" s="11">
        <f t="shared" si="825"/>
        <v>0</v>
      </c>
      <c r="Y909" s="11">
        <f t="shared" si="825"/>
        <v>53</v>
      </c>
      <c r="Z909" s="11">
        <f t="shared" si="825"/>
        <v>0</v>
      </c>
    </row>
    <row r="910" spans="1:26" ht="20.100000000000001" hidden="1" customHeight="1" x14ac:dyDescent="0.25">
      <c r="A910" s="28" t="s">
        <v>101</v>
      </c>
      <c r="B910" s="26">
        <v>915</v>
      </c>
      <c r="C910" s="26" t="s">
        <v>33</v>
      </c>
      <c r="D910" s="26" t="s">
        <v>80</v>
      </c>
      <c r="E910" s="26" t="s">
        <v>521</v>
      </c>
      <c r="F910" s="26">
        <v>300</v>
      </c>
      <c r="G910" s="9">
        <f t="shared" si="824"/>
        <v>53</v>
      </c>
      <c r="H910" s="9">
        <f t="shared" si="824"/>
        <v>0</v>
      </c>
      <c r="I910" s="9">
        <f t="shared" si="824"/>
        <v>0</v>
      </c>
      <c r="J910" s="9">
        <f t="shared" si="824"/>
        <v>0</v>
      </c>
      <c r="K910" s="9">
        <f t="shared" si="824"/>
        <v>0</v>
      </c>
      <c r="L910" s="9">
        <f t="shared" si="824"/>
        <v>0</v>
      </c>
      <c r="M910" s="9">
        <f t="shared" si="824"/>
        <v>53</v>
      </c>
      <c r="N910" s="9">
        <f t="shared" si="824"/>
        <v>0</v>
      </c>
      <c r="O910" s="9">
        <f t="shared" si="824"/>
        <v>0</v>
      </c>
      <c r="P910" s="9">
        <f t="shared" si="824"/>
        <v>0</v>
      </c>
      <c r="Q910" s="9">
        <f t="shared" si="824"/>
        <v>0</v>
      </c>
      <c r="R910" s="9">
        <f t="shared" si="824"/>
        <v>0</v>
      </c>
      <c r="S910" s="9">
        <f t="shared" si="824"/>
        <v>53</v>
      </c>
      <c r="T910" s="9">
        <f t="shared" si="824"/>
        <v>0</v>
      </c>
      <c r="U910" s="9">
        <f t="shared" si="825"/>
        <v>0</v>
      </c>
      <c r="V910" s="9">
        <f t="shared" si="825"/>
        <v>0</v>
      </c>
      <c r="W910" s="9">
        <f t="shared" si="825"/>
        <v>0</v>
      </c>
      <c r="X910" s="9">
        <f t="shared" si="825"/>
        <v>0</v>
      </c>
      <c r="Y910" s="9">
        <f t="shared" si="825"/>
        <v>53</v>
      </c>
      <c r="Z910" s="9">
        <f t="shared" si="825"/>
        <v>0</v>
      </c>
    </row>
    <row r="911" spans="1:26" ht="20.100000000000001" hidden="1" customHeight="1" x14ac:dyDescent="0.25">
      <c r="A911" s="28" t="s">
        <v>270</v>
      </c>
      <c r="B911" s="26">
        <v>915</v>
      </c>
      <c r="C911" s="26" t="s">
        <v>33</v>
      </c>
      <c r="D911" s="26" t="s">
        <v>80</v>
      </c>
      <c r="E911" s="26" t="s">
        <v>521</v>
      </c>
      <c r="F911" s="26">
        <v>310</v>
      </c>
      <c r="G911" s="9">
        <v>53</v>
      </c>
      <c r="H911" s="9"/>
      <c r="I911" s="86"/>
      <c r="J911" s="86"/>
      <c r="K911" s="86"/>
      <c r="L911" s="86"/>
      <c r="M911" s="9">
        <f>G911+I911+J911+K911+L911</f>
        <v>53</v>
      </c>
      <c r="N911" s="9">
        <f>H911+L911</f>
        <v>0</v>
      </c>
      <c r="O911" s="87"/>
      <c r="P911" s="87"/>
      <c r="Q911" s="87"/>
      <c r="R911" s="87"/>
      <c r="S911" s="9">
        <f>M911+O911+P911+Q911+R911</f>
        <v>53</v>
      </c>
      <c r="T911" s="9">
        <f>N911+R911</f>
        <v>0</v>
      </c>
      <c r="U911" s="87"/>
      <c r="V911" s="87"/>
      <c r="W911" s="87"/>
      <c r="X911" s="87"/>
      <c r="Y911" s="9">
        <f>S911+U911+V911+W911+X911</f>
        <v>53</v>
      </c>
      <c r="Z911" s="9">
        <f>T911+X911</f>
        <v>0</v>
      </c>
    </row>
    <row r="912" spans="1:26" ht="33" hidden="1" x14ac:dyDescent="0.25">
      <c r="A912" s="25" t="s">
        <v>245</v>
      </c>
      <c r="B912" s="26">
        <v>915</v>
      </c>
      <c r="C912" s="26" t="s">
        <v>33</v>
      </c>
      <c r="D912" s="26" t="s">
        <v>80</v>
      </c>
      <c r="E912" s="26" t="s">
        <v>522</v>
      </c>
      <c r="F912" s="34"/>
      <c r="G912" s="9">
        <f t="shared" ref="G912:V913" si="826">G913</f>
        <v>174</v>
      </c>
      <c r="H912" s="9">
        <f t="shared" si="826"/>
        <v>0</v>
      </c>
      <c r="I912" s="9">
        <f t="shared" si="826"/>
        <v>0</v>
      </c>
      <c r="J912" s="9">
        <f t="shared" si="826"/>
        <v>0</v>
      </c>
      <c r="K912" s="9">
        <f t="shared" si="826"/>
        <v>0</v>
      </c>
      <c r="L912" s="9">
        <f t="shared" si="826"/>
        <v>0</v>
      </c>
      <c r="M912" s="9">
        <f t="shared" si="826"/>
        <v>174</v>
      </c>
      <c r="N912" s="9">
        <f t="shared" si="826"/>
        <v>0</v>
      </c>
      <c r="O912" s="9">
        <f t="shared" si="826"/>
        <v>0</v>
      </c>
      <c r="P912" s="9">
        <f t="shared" si="826"/>
        <v>0</v>
      </c>
      <c r="Q912" s="9">
        <f t="shared" si="826"/>
        <v>0</v>
      </c>
      <c r="R912" s="9">
        <f t="shared" si="826"/>
        <v>0</v>
      </c>
      <c r="S912" s="9">
        <f t="shared" si="826"/>
        <v>174</v>
      </c>
      <c r="T912" s="9">
        <f t="shared" si="826"/>
        <v>0</v>
      </c>
      <c r="U912" s="9">
        <f t="shared" si="826"/>
        <v>0</v>
      </c>
      <c r="V912" s="9">
        <f t="shared" si="826"/>
        <v>0</v>
      </c>
      <c r="W912" s="9">
        <f t="shared" ref="U912:Z913" si="827">W913</f>
        <v>0</v>
      </c>
      <c r="X912" s="9">
        <f t="shared" si="827"/>
        <v>0</v>
      </c>
      <c r="Y912" s="9">
        <f t="shared" si="827"/>
        <v>174</v>
      </c>
      <c r="Z912" s="9">
        <f t="shared" si="827"/>
        <v>0</v>
      </c>
    </row>
    <row r="913" spans="1:26" ht="20.100000000000001" hidden="1" customHeight="1" x14ac:dyDescent="0.25">
      <c r="A913" s="28" t="s">
        <v>101</v>
      </c>
      <c r="B913" s="26">
        <v>915</v>
      </c>
      <c r="C913" s="26" t="s">
        <v>33</v>
      </c>
      <c r="D913" s="26" t="s">
        <v>80</v>
      </c>
      <c r="E913" s="26" t="s">
        <v>522</v>
      </c>
      <c r="F913" s="26">
        <v>300</v>
      </c>
      <c r="G913" s="9">
        <f t="shared" si="826"/>
        <v>174</v>
      </c>
      <c r="H913" s="9">
        <f t="shared" si="826"/>
        <v>0</v>
      </c>
      <c r="I913" s="9">
        <f t="shared" si="826"/>
        <v>0</v>
      </c>
      <c r="J913" s="9">
        <f t="shared" si="826"/>
        <v>0</v>
      </c>
      <c r="K913" s="9">
        <f t="shared" si="826"/>
        <v>0</v>
      </c>
      <c r="L913" s="9">
        <f t="shared" si="826"/>
        <v>0</v>
      </c>
      <c r="M913" s="9">
        <f t="shared" si="826"/>
        <v>174</v>
      </c>
      <c r="N913" s="9">
        <f t="shared" si="826"/>
        <v>0</v>
      </c>
      <c r="O913" s="9">
        <f t="shared" si="826"/>
        <v>0</v>
      </c>
      <c r="P913" s="9">
        <f t="shared" si="826"/>
        <v>0</v>
      </c>
      <c r="Q913" s="9">
        <f t="shared" si="826"/>
        <v>0</v>
      </c>
      <c r="R913" s="9">
        <f t="shared" si="826"/>
        <v>0</v>
      </c>
      <c r="S913" s="9">
        <f t="shared" si="826"/>
        <v>174</v>
      </c>
      <c r="T913" s="9">
        <f t="shared" si="826"/>
        <v>0</v>
      </c>
      <c r="U913" s="9">
        <f t="shared" si="827"/>
        <v>0</v>
      </c>
      <c r="V913" s="9">
        <f t="shared" si="827"/>
        <v>0</v>
      </c>
      <c r="W913" s="9">
        <f t="shared" si="827"/>
        <v>0</v>
      </c>
      <c r="X913" s="9">
        <f t="shared" si="827"/>
        <v>0</v>
      </c>
      <c r="Y913" s="9">
        <f t="shared" si="827"/>
        <v>174</v>
      </c>
      <c r="Z913" s="9">
        <f t="shared" si="827"/>
        <v>0</v>
      </c>
    </row>
    <row r="914" spans="1:26" ht="20.100000000000001" hidden="1" customHeight="1" x14ac:dyDescent="0.25">
      <c r="A914" s="28" t="s">
        <v>270</v>
      </c>
      <c r="B914" s="26">
        <v>915</v>
      </c>
      <c r="C914" s="26" t="s">
        <v>33</v>
      </c>
      <c r="D914" s="26" t="s">
        <v>80</v>
      </c>
      <c r="E914" s="26" t="s">
        <v>522</v>
      </c>
      <c r="F914" s="26">
        <v>310</v>
      </c>
      <c r="G914" s="9">
        <v>174</v>
      </c>
      <c r="H914" s="9"/>
      <c r="I914" s="86"/>
      <c r="J914" s="86"/>
      <c r="K914" s="86"/>
      <c r="L914" s="86"/>
      <c r="M914" s="9">
        <f>G914+I914+J914+K914+L914</f>
        <v>174</v>
      </c>
      <c r="N914" s="9">
        <f>H914+L914</f>
        <v>0</v>
      </c>
      <c r="O914" s="87"/>
      <c r="P914" s="87"/>
      <c r="Q914" s="87"/>
      <c r="R914" s="87"/>
      <c r="S914" s="9">
        <f>M914+O914+P914+Q914+R914</f>
        <v>174</v>
      </c>
      <c r="T914" s="9">
        <f>N914+R914</f>
        <v>0</v>
      </c>
      <c r="U914" s="87"/>
      <c r="V914" s="87"/>
      <c r="W914" s="87"/>
      <c r="X914" s="87"/>
      <c r="Y914" s="9">
        <f>S914+U914+V914+W914+X914</f>
        <v>174</v>
      </c>
      <c r="Z914" s="9">
        <f>T914+X914</f>
        <v>0</v>
      </c>
    </row>
    <row r="915" spans="1:26" ht="49.5" hidden="1" x14ac:dyDescent="0.25">
      <c r="A915" s="25" t="s">
        <v>406</v>
      </c>
      <c r="B915" s="26">
        <v>915</v>
      </c>
      <c r="C915" s="26" t="s">
        <v>33</v>
      </c>
      <c r="D915" s="26" t="s">
        <v>80</v>
      </c>
      <c r="E915" s="26" t="s">
        <v>523</v>
      </c>
      <c r="F915" s="34"/>
      <c r="G915" s="9">
        <f t="shared" ref="G915:V916" si="828">G916</f>
        <v>300</v>
      </c>
      <c r="H915" s="9">
        <f t="shared" si="828"/>
        <v>0</v>
      </c>
      <c r="I915" s="9">
        <f t="shared" si="828"/>
        <v>0</v>
      </c>
      <c r="J915" s="9">
        <f t="shared" si="828"/>
        <v>0</v>
      </c>
      <c r="K915" s="9">
        <f t="shared" si="828"/>
        <v>0</v>
      </c>
      <c r="L915" s="9">
        <f t="shared" si="828"/>
        <v>0</v>
      </c>
      <c r="M915" s="9">
        <f t="shared" si="828"/>
        <v>300</v>
      </c>
      <c r="N915" s="9">
        <f t="shared" si="828"/>
        <v>0</v>
      </c>
      <c r="O915" s="9">
        <f t="shared" si="828"/>
        <v>0</v>
      </c>
      <c r="P915" s="9">
        <f t="shared" si="828"/>
        <v>0</v>
      </c>
      <c r="Q915" s="9">
        <f t="shared" si="828"/>
        <v>0</v>
      </c>
      <c r="R915" s="9">
        <f t="shared" si="828"/>
        <v>0</v>
      </c>
      <c r="S915" s="9">
        <f t="shared" si="828"/>
        <v>300</v>
      </c>
      <c r="T915" s="9">
        <f t="shared" si="828"/>
        <v>0</v>
      </c>
      <c r="U915" s="9">
        <f t="shared" si="828"/>
        <v>0</v>
      </c>
      <c r="V915" s="9">
        <f t="shared" si="828"/>
        <v>0</v>
      </c>
      <c r="W915" s="9">
        <f t="shared" ref="U915:Z916" si="829">W916</f>
        <v>0</v>
      </c>
      <c r="X915" s="9">
        <f t="shared" si="829"/>
        <v>0</v>
      </c>
      <c r="Y915" s="9">
        <f t="shared" si="829"/>
        <v>300</v>
      </c>
      <c r="Z915" s="9">
        <f t="shared" si="829"/>
        <v>0</v>
      </c>
    </row>
    <row r="916" spans="1:26" ht="20.100000000000001" hidden="1" customHeight="1" x14ac:dyDescent="0.25">
      <c r="A916" s="28" t="s">
        <v>101</v>
      </c>
      <c r="B916" s="26">
        <v>915</v>
      </c>
      <c r="C916" s="26" t="s">
        <v>33</v>
      </c>
      <c r="D916" s="26" t="s">
        <v>80</v>
      </c>
      <c r="E916" s="26" t="s">
        <v>523</v>
      </c>
      <c r="F916" s="26">
        <v>300</v>
      </c>
      <c r="G916" s="9">
        <f t="shared" si="828"/>
        <v>300</v>
      </c>
      <c r="H916" s="9">
        <f t="shared" si="828"/>
        <v>0</v>
      </c>
      <c r="I916" s="9">
        <f t="shared" si="828"/>
        <v>0</v>
      </c>
      <c r="J916" s="9">
        <f t="shared" si="828"/>
        <v>0</v>
      </c>
      <c r="K916" s="9">
        <f t="shared" si="828"/>
        <v>0</v>
      </c>
      <c r="L916" s="9">
        <f t="shared" si="828"/>
        <v>0</v>
      </c>
      <c r="M916" s="9">
        <f t="shared" si="828"/>
        <v>300</v>
      </c>
      <c r="N916" s="9">
        <f t="shared" si="828"/>
        <v>0</v>
      </c>
      <c r="O916" s="9">
        <f t="shared" si="828"/>
        <v>0</v>
      </c>
      <c r="P916" s="9">
        <f t="shared" si="828"/>
        <v>0</v>
      </c>
      <c r="Q916" s="9">
        <f t="shared" si="828"/>
        <v>0</v>
      </c>
      <c r="R916" s="9">
        <f t="shared" si="828"/>
        <v>0</v>
      </c>
      <c r="S916" s="9">
        <f t="shared" si="828"/>
        <v>300</v>
      </c>
      <c r="T916" s="9">
        <f t="shared" si="828"/>
        <v>0</v>
      </c>
      <c r="U916" s="9">
        <f t="shared" si="829"/>
        <v>0</v>
      </c>
      <c r="V916" s="9">
        <f t="shared" si="829"/>
        <v>0</v>
      </c>
      <c r="W916" s="9">
        <f t="shared" si="829"/>
        <v>0</v>
      </c>
      <c r="X916" s="9">
        <f t="shared" si="829"/>
        <v>0</v>
      </c>
      <c r="Y916" s="9">
        <f t="shared" si="829"/>
        <v>300</v>
      </c>
      <c r="Z916" s="9">
        <f t="shared" si="829"/>
        <v>0</v>
      </c>
    </row>
    <row r="917" spans="1:26" ht="20.100000000000001" hidden="1" customHeight="1" x14ac:dyDescent="0.25">
      <c r="A917" s="28" t="s">
        <v>270</v>
      </c>
      <c r="B917" s="26">
        <v>915</v>
      </c>
      <c r="C917" s="26" t="s">
        <v>33</v>
      </c>
      <c r="D917" s="26" t="s">
        <v>80</v>
      </c>
      <c r="E917" s="26" t="s">
        <v>523</v>
      </c>
      <c r="F917" s="26">
        <v>310</v>
      </c>
      <c r="G917" s="9">
        <v>300</v>
      </c>
      <c r="H917" s="9"/>
      <c r="I917" s="86"/>
      <c r="J917" s="86"/>
      <c r="K917" s="86"/>
      <c r="L917" s="86"/>
      <c r="M917" s="9">
        <f>G917+I917+J917+K917+L917</f>
        <v>300</v>
      </c>
      <c r="N917" s="9">
        <f>H917+L917</f>
        <v>0</v>
      </c>
      <c r="O917" s="87"/>
      <c r="P917" s="87"/>
      <c r="Q917" s="87"/>
      <c r="R917" s="87"/>
      <c r="S917" s="9">
        <f>M917+O917+P917+Q917+R917</f>
        <v>300</v>
      </c>
      <c r="T917" s="9">
        <f>N917+R917</f>
        <v>0</v>
      </c>
      <c r="U917" s="87"/>
      <c r="V917" s="87"/>
      <c r="W917" s="87"/>
      <c r="X917" s="87"/>
      <c r="Y917" s="9">
        <f>S917+U917+V917+W917+X917</f>
        <v>300</v>
      </c>
      <c r="Z917" s="9">
        <f>T917+X917</f>
        <v>0</v>
      </c>
    </row>
    <row r="918" spans="1:26" ht="33" hidden="1" x14ac:dyDescent="0.25">
      <c r="A918" s="25" t="s">
        <v>246</v>
      </c>
      <c r="B918" s="26">
        <v>915</v>
      </c>
      <c r="C918" s="26" t="s">
        <v>33</v>
      </c>
      <c r="D918" s="26" t="s">
        <v>80</v>
      </c>
      <c r="E918" s="26" t="s">
        <v>524</v>
      </c>
      <c r="F918" s="34"/>
      <c r="G918" s="9">
        <f t="shared" ref="G918:V919" si="830">G919</f>
        <v>6768</v>
      </c>
      <c r="H918" s="9">
        <f t="shared" si="830"/>
        <v>0</v>
      </c>
      <c r="I918" s="9">
        <f t="shared" si="830"/>
        <v>0</v>
      </c>
      <c r="J918" s="9">
        <f t="shared" si="830"/>
        <v>0</v>
      </c>
      <c r="K918" s="9">
        <f t="shared" si="830"/>
        <v>0</v>
      </c>
      <c r="L918" s="9">
        <f t="shared" si="830"/>
        <v>0</v>
      </c>
      <c r="M918" s="9">
        <f t="shared" si="830"/>
        <v>6768</v>
      </c>
      <c r="N918" s="9">
        <f t="shared" si="830"/>
        <v>0</v>
      </c>
      <c r="O918" s="9">
        <f t="shared" si="830"/>
        <v>0</v>
      </c>
      <c r="P918" s="9">
        <f t="shared" si="830"/>
        <v>0</v>
      </c>
      <c r="Q918" s="9">
        <f t="shared" si="830"/>
        <v>0</v>
      </c>
      <c r="R918" s="9">
        <f t="shared" si="830"/>
        <v>0</v>
      </c>
      <c r="S918" s="9">
        <f t="shared" si="830"/>
        <v>6768</v>
      </c>
      <c r="T918" s="9">
        <f t="shared" si="830"/>
        <v>0</v>
      </c>
      <c r="U918" s="9">
        <f t="shared" si="830"/>
        <v>0</v>
      </c>
      <c r="V918" s="9">
        <f t="shared" si="830"/>
        <v>0</v>
      </c>
      <c r="W918" s="9">
        <f t="shared" ref="U918:Z919" si="831">W919</f>
        <v>0</v>
      </c>
      <c r="X918" s="9">
        <f t="shared" si="831"/>
        <v>0</v>
      </c>
      <c r="Y918" s="9">
        <f t="shared" si="831"/>
        <v>6768</v>
      </c>
      <c r="Z918" s="9">
        <f t="shared" si="831"/>
        <v>0</v>
      </c>
    </row>
    <row r="919" spans="1:26" ht="20.100000000000001" hidden="1" customHeight="1" x14ac:dyDescent="0.25">
      <c r="A919" s="28" t="s">
        <v>101</v>
      </c>
      <c r="B919" s="26">
        <v>915</v>
      </c>
      <c r="C919" s="26" t="s">
        <v>33</v>
      </c>
      <c r="D919" s="26" t="s">
        <v>80</v>
      </c>
      <c r="E919" s="26" t="s">
        <v>524</v>
      </c>
      <c r="F919" s="26">
        <v>300</v>
      </c>
      <c r="G919" s="9">
        <f t="shared" si="830"/>
        <v>6768</v>
      </c>
      <c r="H919" s="9">
        <f t="shared" si="830"/>
        <v>0</v>
      </c>
      <c r="I919" s="9">
        <f t="shared" si="830"/>
        <v>0</v>
      </c>
      <c r="J919" s="9">
        <f t="shared" si="830"/>
        <v>0</v>
      </c>
      <c r="K919" s="9">
        <f t="shared" si="830"/>
        <v>0</v>
      </c>
      <c r="L919" s="9">
        <f t="shared" si="830"/>
        <v>0</v>
      </c>
      <c r="M919" s="9">
        <f t="shared" si="830"/>
        <v>6768</v>
      </c>
      <c r="N919" s="9">
        <f t="shared" si="830"/>
        <v>0</v>
      </c>
      <c r="O919" s="9">
        <f t="shared" si="830"/>
        <v>0</v>
      </c>
      <c r="P919" s="9">
        <f t="shared" si="830"/>
        <v>0</v>
      </c>
      <c r="Q919" s="9">
        <f t="shared" si="830"/>
        <v>0</v>
      </c>
      <c r="R919" s="9">
        <f t="shared" si="830"/>
        <v>0</v>
      </c>
      <c r="S919" s="9">
        <f t="shared" si="830"/>
        <v>6768</v>
      </c>
      <c r="T919" s="9">
        <f t="shared" si="830"/>
        <v>0</v>
      </c>
      <c r="U919" s="9">
        <f t="shared" si="831"/>
        <v>0</v>
      </c>
      <c r="V919" s="9">
        <f t="shared" si="831"/>
        <v>0</v>
      </c>
      <c r="W919" s="9">
        <f t="shared" si="831"/>
        <v>0</v>
      </c>
      <c r="X919" s="9">
        <f t="shared" si="831"/>
        <v>0</v>
      </c>
      <c r="Y919" s="9">
        <f t="shared" si="831"/>
        <v>6768</v>
      </c>
      <c r="Z919" s="9">
        <f t="shared" si="831"/>
        <v>0</v>
      </c>
    </row>
    <row r="920" spans="1:26" ht="20.100000000000001" hidden="1" customHeight="1" x14ac:dyDescent="0.25">
      <c r="A920" s="28" t="s">
        <v>270</v>
      </c>
      <c r="B920" s="26">
        <v>915</v>
      </c>
      <c r="C920" s="26" t="s">
        <v>33</v>
      </c>
      <c r="D920" s="26" t="s">
        <v>80</v>
      </c>
      <c r="E920" s="26" t="s">
        <v>524</v>
      </c>
      <c r="F920" s="26">
        <v>310</v>
      </c>
      <c r="G920" s="9">
        <v>6768</v>
      </c>
      <c r="H920" s="9"/>
      <c r="I920" s="86"/>
      <c r="J920" s="86"/>
      <c r="K920" s="86"/>
      <c r="L920" s="86"/>
      <c r="M920" s="9">
        <f>G920+I920+J920+K920+L920</f>
        <v>6768</v>
      </c>
      <c r="N920" s="9">
        <f>H920+L920</f>
        <v>0</v>
      </c>
      <c r="O920" s="87"/>
      <c r="P920" s="87"/>
      <c r="Q920" s="87"/>
      <c r="R920" s="87"/>
      <c r="S920" s="9">
        <f>M920+O920+P920+Q920+R920</f>
        <v>6768</v>
      </c>
      <c r="T920" s="9">
        <f>N920+R920</f>
        <v>0</v>
      </c>
      <c r="U920" s="87"/>
      <c r="V920" s="87"/>
      <c r="W920" s="87"/>
      <c r="X920" s="87"/>
      <c r="Y920" s="9">
        <f>S920+U920+V920+W920+X920</f>
        <v>6768</v>
      </c>
      <c r="Z920" s="9">
        <f>T920+X920</f>
        <v>0</v>
      </c>
    </row>
    <row r="921" spans="1:26" hidden="1" x14ac:dyDescent="0.25">
      <c r="A921" s="25"/>
      <c r="B921" s="26"/>
      <c r="C921" s="26"/>
      <c r="D921" s="26"/>
      <c r="E921" s="26"/>
      <c r="F921" s="34"/>
      <c r="G921" s="9"/>
      <c r="H921" s="9"/>
      <c r="I921" s="86"/>
      <c r="J921" s="86"/>
      <c r="K921" s="86"/>
      <c r="L921" s="86"/>
      <c r="M921" s="86"/>
      <c r="N921" s="86"/>
      <c r="O921" s="87"/>
      <c r="P921" s="87"/>
      <c r="Q921" s="87"/>
      <c r="R921" s="87"/>
      <c r="S921" s="87"/>
      <c r="T921" s="87"/>
      <c r="U921" s="87"/>
      <c r="V921" s="87"/>
      <c r="W921" s="87"/>
      <c r="X921" s="87"/>
      <c r="Y921" s="87"/>
      <c r="Z921" s="87"/>
    </row>
    <row r="922" spans="1:26" ht="18.75" hidden="1" x14ac:dyDescent="0.3">
      <c r="A922" s="23" t="s">
        <v>592</v>
      </c>
      <c r="B922" s="41">
        <v>915</v>
      </c>
      <c r="C922" s="24" t="s">
        <v>33</v>
      </c>
      <c r="D922" s="24" t="s">
        <v>29</v>
      </c>
      <c r="E922" s="24"/>
      <c r="F922" s="56"/>
      <c r="G922" s="15">
        <f t="shared" ref="G922:V926" si="832">G923</f>
        <v>20701</v>
      </c>
      <c r="H922" s="15">
        <f t="shared" si="832"/>
        <v>20701</v>
      </c>
      <c r="I922" s="15">
        <f t="shared" si="832"/>
        <v>0</v>
      </c>
      <c r="J922" s="15">
        <f t="shared" si="832"/>
        <v>0</v>
      </c>
      <c r="K922" s="15">
        <f t="shared" si="832"/>
        <v>0</v>
      </c>
      <c r="L922" s="15">
        <f t="shared" si="832"/>
        <v>0</v>
      </c>
      <c r="M922" s="15">
        <f t="shared" si="832"/>
        <v>20701</v>
      </c>
      <c r="N922" s="15">
        <f t="shared" si="832"/>
        <v>20701</v>
      </c>
      <c r="O922" s="15">
        <f t="shared" si="832"/>
        <v>0</v>
      </c>
      <c r="P922" s="15">
        <f t="shared" si="832"/>
        <v>0</v>
      </c>
      <c r="Q922" s="15">
        <f t="shared" si="832"/>
        <v>0</v>
      </c>
      <c r="R922" s="15">
        <f t="shared" si="832"/>
        <v>0</v>
      </c>
      <c r="S922" s="15">
        <f t="shared" si="832"/>
        <v>20701</v>
      </c>
      <c r="T922" s="15">
        <f t="shared" si="832"/>
        <v>20701</v>
      </c>
      <c r="U922" s="15">
        <f t="shared" si="832"/>
        <v>0</v>
      </c>
      <c r="V922" s="15">
        <f t="shared" si="832"/>
        <v>0</v>
      </c>
      <c r="W922" s="15">
        <f t="shared" ref="U922:Z926" si="833">W923</f>
        <v>0</v>
      </c>
      <c r="X922" s="15">
        <f t="shared" si="833"/>
        <v>0</v>
      </c>
      <c r="Y922" s="15">
        <f t="shared" si="833"/>
        <v>20701</v>
      </c>
      <c r="Z922" s="15">
        <f t="shared" si="833"/>
        <v>20701</v>
      </c>
    </row>
    <row r="923" spans="1:26" ht="66" hidden="1" x14ac:dyDescent="0.25">
      <c r="A923" s="25" t="s">
        <v>425</v>
      </c>
      <c r="B923" s="42">
        <v>915</v>
      </c>
      <c r="C923" s="26" t="s">
        <v>33</v>
      </c>
      <c r="D923" s="26" t="s">
        <v>29</v>
      </c>
      <c r="E923" s="26" t="s">
        <v>222</v>
      </c>
      <c r="F923" s="34"/>
      <c r="G923" s="9">
        <f t="shared" si="832"/>
        <v>20701</v>
      </c>
      <c r="H923" s="9">
        <f t="shared" si="832"/>
        <v>20701</v>
      </c>
      <c r="I923" s="9">
        <f t="shared" si="832"/>
        <v>0</v>
      </c>
      <c r="J923" s="9">
        <f t="shared" si="832"/>
        <v>0</v>
      </c>
      <c r="K923" s="9">
        <f t="shared" si="832"/>
        <v>0</v>
      </c>
      <c r="L923" s="9">
        <f t="shared" si="832"/>
        <v>0</v>
      </c>
      <c r="M923" s="9">
        <f t="shared" si="832"/>
        <v>20701</v>
      </c>
      <c r="N923" s="9">
        <f t="shared" si="832"/>
        <v>20701</v>
      </c>
      <c r="O923" s="9">
        <f t="shared" si="832"/>
        <v>0</v>
      </c>
      <c r="P923" s="9">
        <f t="shared" si="832"/>
        <v>0</v>
      </c>
      <c r="Q923" s="9">
        <f t="shared" si="832"/>
        <v>0</v>
      </c>
      <c r="R923" s="9">
        <f t="shared" si="832"/>
        <v>0</v>
      </c>
      <c r="S923" s="9">
        <f t="shared" si="832"/>
        <v>20701</v>
      </c>
      <c r="T923" s="9">
        <f t="shared" si="832"/>
        <v>20701</v>
      </c>
      <c r="U923" s="9">
        <f t="shared" si="833"/>
        <v>0</v>
      </c>
      <c r="V923" s="9">
        <f t="shared" si="833"/>
        <v>0</v>
      </c>
      <c r="W923" s="9">
        <f t="shared" si="833"/>
        <v>0</v>
      </c>
      <c r="X923" s="9">
        <f t="shared" si="833"/>
        <v>0</v>
      </c>
      <c r="Y923" s="9">
        <f t="shared" si="833"/>
        <v>20701</v>
      </c>
      <c r="Z923" s="9">
        <f t="shared" si="833"/>
        <v>20701</v>
      </c>
    </row>
    <row r="924" spans="1:26" ht="16.5" hidden="1" customHeight="1" x14ac:dyDescent="0.25">
      <c r="A924" s="28" t="s">
        <v>572</v>
      </c>
      <c r="B924" s="42">
        <v>915</v>
      </c>
      <c r="C924" s="26" t="s">
        <v>33</v>
      </c>
      <c r="D924" s="26" t="s">
        <v>29</v>
      </c>
      <c r="E924" s="26" t="s">
        <v>594</v>
      </c>
      <c r="F924" s="34"/>
      <c r="G924" s="9">
        <f t="shared" si="832"/>
        <v>20701</v>
      </c>
      <c r="H924" s="9">
        <f t="shared" si="832"/>
        <v>20701</v>
      </c>
      <c r="I924" s="9">
        <f t="shared" si="832"/>
        <v>0</v>
      </c>
      <c r="J924" s="9">
        <f t="shared" si="832"/>
        <v>0</v>
      </c>
      <c r="K924" s="9">
        <f t="shared" si="832"/>
        <v>0</v>
      </c>
      <c r="L924" s="9">
        <f t="shared" si="832"/>
        <v>0</v>
      </c>
      <c r="M924" s="9">
        <f t="shared" si="832"/>
        <v>20701</v>
      </c>
      <c r="N924" s="9">
        <f t="shared" si="832"/>
        <v>20701</v>
      </c>
      <c r="O924" s="9">
        <f t="shared" si="832"/>
        <v>0</v>
      </c>
      <c r="P924" s="9">
        <f t="shared" si="832"/>
        <v>0</v>
      </c>
      <c r="Q924" s="9">
        <f t="shared" si="832"/>
        <v>0</v>
      </c>
      <c r="R924" s="9">
        <f t="shared" si="832"/>
        <v>0</v>
      </c>
      <c r="S924" s="9">
        <f t="shared" si="832"/>
        <v>20701</v>
      </c>
      <c r="T924" s="9">
        <f t="shared" si="832"/>
        <v>20701</v>
      </c>
      <c r="U924" s="9">
        <f t="shared" si="833"/>
        <v>0</v>
      </c>
      <c r="V924" s="9">
        <f t="shared" si="833"/>
        <v>0</v>
      </c>
      <c r="W924" s="9">
        <f t="shared" si="833"/>
        <v>0</v>
      </c>
      <c r="X924" s="9">
        <f t="shared" si="833"/>
        <v>0</v>
      </c>
      <c r="Y924" s="9">
        <f t="shared" si="833"/>
        <v>20701</v>
      </c>
      <c r="Z924" s="9">
        <f t="shared" si="833"/>
        <v>20701</v>
      </c>
    </row>
    <row r="925" spans="1:26" ht="33" hidden="1" x14ac:dyDescent="0.25">
      <c r="A925" s="28" t="s">
        <v>593</v>
      </c>
      <c r="B925" s="42">
        <v>915</v>
      </c>
      <c r="C925" s="26" t="s">
        <v>33</v>
      </c>
      <c r="D925" s="26" t="s">
        <v>29</v>
      </c>
      <c r="E925" s="26" t="s">
        <v>595</v>
      </c>
      <c r="F925" s="34"/>
      <c r="G925" s="9">
        <f t="shared" ref="G925" si="834">G926</f>
        <v>20701</v>
      </c>
      <c r="H925" s="9">
        <f t="shared" si="832"/>
        <v>20701</v>
      </c>
      <c r="I925" s="9">
        <f t="shared" si="832"/>
        <v>0</v>
      </c>
      <c r="J925" s="9">
        <f t="shared" si="832"/>
        <v>0</v>
      </c>
      <c r="K925" s="9">
        <f t="shared" si="832"/>
        <v>0</v>
      </c>
      <c r="L925" s="9">
        <f t="shared" si="832"/>
        <v>0</v>
      </c>
      <c r="M925" s="9">
        <f t="shared" si="832"/>
        <v>20701</v>
      </c>
      <c r="N925" s="9">
        <f t="shared" si="832"/>
        <v>20701</v>
      </c>
      <c r="O925" s="9">
        <f t="shared" si="832"/>
        <v>0</v>
      </c>
      <c r="P925" s="9">
        <f t="shared" si="832"/>
        <v>0</v>
      </c>
      <c r="Q925" s="9">
        <f t="shared" si="832"/>
        <v>0</v>
      </c>
      <c r="R925" s="9">
        <f t="shared" si="832"/>
        <v>0</v>
      </c>
      <c r="S925" s="9">
        <f t="shared" si="832"/>
        <v>20701</v>
      </c>
      <c r="T925" s="9">
        <f t="shared" si="832"/>
        <v>20701</v>
      </c>
      <c r="U925" s="9">
        <f t="shared" si="833"/>
        <v>0</v>
      </c>
      <c r="V925" s="9">
        <f t="shared" si="833"/>
        <v>0</v>
      </c>
      <c r="W925" s="9">
        <f t="shared" si="833"/>
        <v>0</v>
      </c>
      <c r="X925" s="9">
        <f t="shared" si="833"/>
        <v>0</v>
      </c>
      <c r="Y925" s="9">
        <f t="shared" si="833"/>
        <v>20701</v>
      </c>
      <c r="Z925" s="9">
        <f t="shared" si="833"/>
        <v>20701</v>
      </c>
    </row>
    <row r="926" spans="1:26" ht="16.5" hidden="1" customHeight="1" x14ac:dyDescent="0.25">
      <c r="A926" s="25" t="s">
        <v>101</v>
      </c>
      <c r="B926" s="42">
        <v>915</v>
      </c>
      <c r="C926" s="26" t="s">
        <v>33</v>
      </c>
      <c r="D926" s="26" t="s">
        <v>29</v>
      </c>
      <c r="E926" s="26" t="s">
        <v>595</v>
      </c>
      <c r="F926" s="34">
        <v>300</v>
      </c>
      <c r="G926" s="9">
        <f t="shared" ref="G926" si="835">G927</f>
        <v>20701</v>
      </c>
      <c r="H926" s="9">
        <f t="shared" si="832"/>
        <v>20701</v>
      </c>
      <c r="I926" s="9">
        <f t="shared" si="832"/>
        <v>0</v>
      </c>
      <c r="J926" s="9">
        <f t="shared" si="832"/>
        <v>0</v>
      </c>
      <c r="K926" s="9">
        <f t="shared" si="832"/>
        <v>0</v>
      </c>
      <c r="L926" s="9">
        <f t="shared" si="832"/>
        <v>0</v>
      </c>
      <c r="M926" s="9">
        <f t="shared" si="832"/>
        <v>20701</v>
      </c>
      <c r="N926" s="9">
        <f t="shared" si="832"/>
        <v>20701</v>
      </c>
      <c r="O926" s="9">
        <f t="shared" si="832"/>
        <v>0</v>
      </c>
      <c r="P926" s="9">
        <f t="shared" si="832"/>
        <v>0</v>
      </c>
      <c r="Q926" s="9">
        <f t="shared" si="832"/>
        <v>0</v>
      </c>
      <c r="R926" s="9">
        <f t="shared" si="832"/>
        <v>0</v>
      </c>
      <c r="S926" s="9">
        <f t="shared" si="832"/>
        <v>20701</v>
      </c>
      <c r="T926" s="9">
        <f t="shared" si="832"/>
        <v>20701</v>
      </c>
      <c r="U926" s="9">
        <f t="shared" si="833"/>
        <v>0</v>
      </c>
      <c r="V926" s="9">
        <f t="shared" si="833"/>
        <v>0</v>
      </c>
      <c r="W926" s="9">
        <f t="shared" si="833"/>
        <v>0</v>
      </c>
      <c r="X926" s="9">
        <f t="shared" si="833"/>
        <v>0</v>
      </c>
      <c r="Y926" s="9">
        <f t="shared" si="833"/>
        <v>20701</v>
      </c>
      <c r="Z926" s="9">
        <f t="shared" si="833"/>
        <v>20701</v>
      </c>
    </row>
    <row r="927" spans="1:26" ht="33" hidden="1" x14ac:dyDescent="0.25">
      <c r="A927" s="28" t="s">
        <v>170</v>
      </c>
      <c r="B927" s="42">
        <v>915</v>
      </c>
      <c r="C927" s="26" t="s">
        <v>33</v>
      </c>
      <c r="D927" s="26" t="s">
        <v>29</v>
      </c>
      <c r="E927" s="26" t="s">
        <v>595</v>
      </c>
      <c r="F927" s="34">
        <v>320</v>
      </c>
      <c r="G927" s="9">
        <v>20701</v>
      </c>
      <c r="H927" s="9">
        <v>20701</v>
      </c>
      <c r="I927" s="86"/>
      <c r="J927" s="86"/>
      <c r="K927" s="86"/>
      <c r="L927" s="86"/>
      <c r="M927" s="9">
        <f>G927+I927+J927+K927+L927</f>
        <v>20701</v>
      </c>
      <c r="N927" s="9">
        <f>H927+L927</f>
        <v>20701</v>
      </c>
      <c r="O927" s="87"/>
      <c r="P927" s="87"/>
      <c r="Q927" s="87"/>
      <c r="R927" s="87"/>
      <c r="S927" s="9">
        <f>M927+O927+P927+Q927+R927</f>
        <v>20701</v>
      </c>
      <c r="T927" s="9">
        <f>N927+R927</f>
        <v>20701</v>
      </c>
      <c r="U927" s="87"/>
      <c r="V927" s="87"/>
      <c r="W927" s="87"/>
      <c r="X927" s="87"/>
      <c r="Y927" s="9">
        <f>S927+U927+V927+W927+X927</f>
        <v>20701</v>
      </c>
      <c r="Z927" s="9">
        <f>T927+X927</f>
        <v>20701</v>
      </c>
    </row>
    <row r="928" spans="1:26" hidden="1" x14ac:dyDescent="0.25">
      <c r="A928" s="25"/>
      <c r="B928" s="26"/>
      <c r="C928" s="26"/>
      <c r="D928" s="26"/>
      <c r="E928" s="26"/>
      <c r="F928" s="34"/>
      <c r="G928" s="9"/>
      <c r="H928" s="9"/>
      <c r="I928" s="86"/>
      <c r="J928" s="86"/>
      <c r="K928" s="86"/>
      <c r="L928" s="86"/>
      <c r="M928" s="86"/>
      <c r="N928" s="86"/>
      <c r="O928" s="87"/>
      <c r="P928" s="87"/>
      <c r="Q928" s="87"/>
      <c r="R928" s="87"/>
      <c r="S928" s="87"/>
      <c r="T928" s="87"/>
      <c r="U928" s="87"/>
      <c r="V928" s="87"/>
      <c r="W928" s="87"/>
      <c r="X928" s="87"/>
      <c r="Y928" s="87"/>
      <c r="Z928" s="87"/>
    </row>
    <row r="929" spans="1:26" ht="18.75" hidden="1" x14ac:dyDescent="0.3">
      <c r="A929" s="23" t="s">
        <v>32</v>
      </c>
      <c r="B929" s="24">
        <v>915</v>
      </c>
      <c r="C929" s="24" t="s">
        <v>33</v>
      </c>
      <c r="D929" s="24" t="s">
        <v>17</v>
      </c>
      <c r="E929" s="24"/>
      <c r="F929" s="56"/>
      <c r="G929" s="13">
        <f t="shared" ref="G929:V930" si="836">G930</f>
        <v>1810</v>
      </c>
      <c r="H929" s="13">
        <f t="shared" si="836"/>
        <v>0</v>
      </c>
      <c r="I929" s="13">
        <f t="shared" si="836"/>
        <v>0</v>
      </c>
      <c r="J929" s="13">
        <f t="shared" si="836"/>
        <v>0</v>
      </c>
      <c r="K929" s="13">
        <f t="shared" si="836"/>
        <v>0</v>
      </c>
      <c r="L929" s="13">
        <f t="shared" si="836"/>
        <v>0</v>
      </c>
      <c r="M929" s="13">
        <f t="shared" si="836"/>
        <v>1810</v>
      </c>
      <c r="N929" s="13">
        <f t="shared" si="836"/>
        <v>0</v>
      </c>
      <c r="O929" s="13">
        <f t="shared" si="836"/>
        <v>0</v>
      </c>
      <c r="P929" s="13">
        <f t="shared" si="836"/>
        <v>0</v>
      </c>
      <c r="Q929" s="13">
        <f t="shared" si="836"/>
        <v>0</v>
      </c>
      <c r="R929" s="13">
        <f t="shared" si="836"/>
        <v>0</v>
      </c>
      <c r="S929" s="13">
        <f t="shared" si="836"/>
        <v>1810</v>
      </c>
      <c r="T929" s="13">
        <f t="shared" si="836"/>
        <v>0</v>
      </c>
      <c r="U929" s="13">
        <f t="shared" si="836"/>
        <v>0</v>
      </c>
      <c r="V929" s="13">
        <f t="shared" si="836"/>
        <v>0</v>
      </c>
      <c r="W929" s="13">
        <f t="shared" ref="U929:Z930" si="837">W930</f>
        <v>0</v>
      </c>
      <c r="X929" s="13">
        <f t="shared" si="837"/>
        <v>0</v>
      </c>
      <c r="Y929" s="13">
        <f t="shared" si="837"/>
        <v>1810</v>
      </c>
      <c r="Z929" s="13">
        <f t="shared" si="837"/>
        <v>0</v>
      </c>
    </row>
    <row r="930" spans="1:26" ht="66" hidden="1" x14ac:dyDescent="0.25">
      <c r="A930" s="25" t="s">
        <v>425</v>
      </c>
      <c r="B930" s="30">
        <v>915</v>
      </c>
      <c r="C930" s="31" t="s">
        <v>33</v>
      </c>
      <c r="D930" s="31" t="s">
        <v>17</v>
      </c>
      <c r="E930" s="30" t="s">
        <v>222</v>
      </c>
      <c r="F930" s="31"/>
      <c r="G930" s="11">
        <f t="shared" si="836"/>
        <v>1810</v>
      </c>
      <c r="H930" s="11">
        <f t="shared" si="836"/>
        <v>0</v>
      </c>
      <c r="I930" s="11">
        <f t="shared" si="836"/>
        <v>0</v>
      </c>
      <c r="J930" s="11">
        <f t="shared" si="836"/>
        <v>0</v>
      </c>
      <c r="K930" s="11">
        <f t="shared" si="836"/>
        <v>0</v>
      </c>
      <c r="L930" s="11">
        <f t="shared" si="836"/>
        <v>0</v>
      </c>
      <c r="M930" s="11">
        <f t="shared" si="836"/>
        <v>1810</v>
      </c>
      <c r="N930" s="11">
        <f t="shared" si="836"/>
        <v>0</v>
      </c>
      <c r="O930" s="11">
        <f t="shared" si="836"/>
        <v>0</v>
      </c>
      <c r="P930" s="11">
        <f t="shared" si="836"/>
        <v>0</v>
      </c>
      <c r="Q930" s="11">
        <f t="shared" si="836"/>
        <v>0</v>
      </c>
      <c r="R930" s="11">
        <f t="shared" si="836"/>
        <v>0</v>
      </c>
      <c r="S930" s="11">
        <f t="shared" si="836"/>
        <v>1810</v>
      </c>
      <c r="T930" s="11">
        <f t="shared" si="836"/>
        <v>0</v>
      </c>
      <c r="U930" s="11">
        <f t="shared" si="837"/>
        <v>0</v>
      </c>
      <c r="V930" s="11">
        <f t="shared" si="837"/>
        <v>0</v>
      </c>
      <c r="W930" s="11">
        <f t="shared" si="837"/>
        <v>0</v>
      </c>
      <c r="X930" s="11">
        <f t="shared" si="837"/>
        <v>0</v>
      </c>
      <c r="Y930" s="11">
        <f t="shared" si="837"/>
        <v>1810</v>
      </c>
      <c r="Z930" s="11">
        <f t="shared" si="837"/>
        <v>0</v>
      </c>
    </row>
    <row r="931" spans="1:26" hidden="1" x14ac:dyDescent="0.25">
      <c r="A931" s="25" t="s">
        <v>15</v>
      </c>
      <c r="B931" s="30">
        <v>915</v>
      </c>
      <c r="C931" s="31" t="s">
        <v>33</v>
      </c>
      <c r="D931" s="31" t="s">
        <v>17</v>
      </c>
      <c r="E931" s="30" t="s">
        <v>223</v>
      </c>
      <c r="F931" s="31"/>
      <c r="G931" s="11">
        <f t="shared" ref="G931" si="838">G935+G932</f>
        <v>1810</v>
      </c>
      <c r="H931" s="11">
        <f t="shared" ref="H931:N931" si="839">H935+H932</f>
        <v>0</v>
      </c>
      <c r="I931" s="11">
        <f t="shared" si="839"/>
        <v>0</v>
      </c>
      <c r="J931" s="11">
        <f t="shared" si="839"/>
        <v>0</v>
      </c>
      <c r="K931" s="11">
        <f t="shared" si="839"/>
        <v>0</v>
      </c>
      <c r="L931" s="11">
        <f t="shared" si="839"/>
        <v>0</v>
      </c>
      <c r="M931" s="11">
        <f t="shared" si="839"/>
        <v>1810</v>
      </c>
      <c r="N931" s="11">
        <f t="shared" si="839"/>
        <v>0</v>
      </c>
      <c r="O931" s="11">
        <f t="shared" ref="O931:T931" si="840">O935+O932</f>
        <v>0</v>
      </c>
      <c r="P931" s="11">
        <f t="shared" si="840"/>
        <v>0</v>
      </c>
      <c r="Q931" s="11">
        <f t="shared" si="840"/>
        <v>0</v>
      </c>
      <c r="R931" s="11">
        <f t="shared" si="840"/>
        <v>0</v>
      </c>
      <c r="S931" s="11">
        <f t="shared" si="840"/>
        <v>1810</v>
      </c>
      <c r="T931" s="11">
        <f t="shared" si="840"/>
        <v>0</v>
      </c>
      <c r="U931" s="11">
        <f t="shared" ref="U931:Z931" si="841">U935+U932</f>
        <v>0</v>
      </c>
      <c r="V931" s="11">
        <f t="shared" si="841"/>
        <v>0</v>
      </c>
      <c r="W931" s="11">
        <f t="shared" si="841"/>
        <v>0</v>
      </c>
      <c r="X931" s="11">
        <f t="shared" si="841"/>
        <v>0</v>
      </c>
      <c r="Y931" s="11">
        <f t="shared" si="841"/>
        <v>1810</v>
      </c>
      <c r="Z931" s="11">
        <f t="shared" si="841"/>
        <v>0</v>
      </c>
    </row>
    <row r="932" spans="1:26" ht="17.25" hidden="1" customHeight="1" x14ac:dyDescent="0.25">
      <c r="A932" s="25" t="s">
        <v>247</v>
      </c>
      <c r="B932" s="26">
        <v>915</v>
      </c>
      <c r="C932" s="26" t="s">
        <v>33</v>
      </c>
      <c r="D932" s="26" t="s">
        <v>17</v>
      </c>
      <c r="E932" s="26" t="s">
        <v>525</v>
      </c>
      <c r="F932" s="34"/>
      <c r="G932" s="11">
        <f t="shared" ref="G932:V933" si="842">G933</f>
        <v>113</v>
      </c>
      <c r="H932" s="11">
        <f t="shared" si="842"/>
        <v>0</v>
      </c>
      <c r="I932" s="11">
        <f t="shared" si="842"/>
        <v>0</v>
      </c>
      <c r="J932" s="11">
        <f t="shared" si="842"/>
        <v>0</v>
      </c>
      <c r="K932" s="11">
        <f t="shared" si="842"/>
        <v>0</v>
      </c>
      <c r="L932" s="11">
        <f t="shared" si="842"/>
        <v>0</v>
      </c>
      <c r="M932" s="11">
        <f t="shared" si="842"/>
        <v>113</v>
      </c>
      <c r="N932" s="11">
        <f t="shared" si="842"/>
        <v>0</v>
      </c>
      <c r="O932" s="11">
        <f t="shared" si="842"/>
        <v>0</v>
      </c>
      <c r="P932" s="11">
        <f t="shared" si="842"/>
        <v>0</v>
      </c>
      <c r="Q932" s="11">
        <f t="shared" si="842"/>
        <v>0</v>
      </c>
      <c r="R932" s="11">
        <f t="shared" si="842"/>
        <v>0</v>
      </c>
      <c r="S932" s="11">
        <f t="shared" si="842"/>
        <v>113</v>
      </c>
      <c r="T932" s="11">
        <f t="shared" si="842"/>
        <v>0</v>
      </c>
      <c r="U932" s="11">
        <f t="shared" si="842"/>
        <v>0</v>
      </c>
      <c r="V932" s="11">
        <f t="shared" si="842"/>
        <v>0</v>
      </c>
      <c r="W932" s="11">
        <f t="shared" ref="U932:Z933" si="843">W933</f>
        <v>0</v>
      </c>
      <c r="X932" s="11">
        <f t="shared" si="843"/>
        <v>0</v>
      </c>
      <c r="Y932" s="11">
        <f t="shared" si="843"/>
        <v>113</v>
      </c>
      <c r="Z932" s="11">
        <f t="shared" si="843"/>
        <v>0</v>
      </c>
    </row>
    <row r="933" spans="1:26" ht="33" hidden="1" x14ac:dyDescent="0.25">
      <c r="A933" s="25" t="s">
        <v>243</v>
      </c>
      <c r="B933" s="26">
        <v>915</v>
      </c>
      <c r="C933" s="26" t="s">
        <v>33</v>
      </c>
      <c r="D933" s="26" t="s">
        <v>17</v>
      </c>
      <c r="E933" s="26" t="s">
        <v>525</v>
      </c>
      <c r="F933" s="34">
        <v>200</v>
      </c>
      <c r="G933" s="11">
        <f t="shared" si="842"/>
        <v>113</v>
      </c>
      <c r="H933" s="11">
        <f t="shared" si="842"/>
        <v>0</v>
      </c>
      <c r="I933" s="11">
        <f t="shared" si="842"/>
        <v>0</v>
      </c>
      <c r="J933" s="11">
        <f t="shared" si="842"/>
        <v>0</v>
      </c>
      <c r="K933" s="11">
        <f t="shared" si="842"/>
        <v>0</v>
      </c>
      <c r="L933" s="11">
        <f t="shared" si="842"/>
        <v>0</v>
      </c>
      <c r="M933" s="11">
        <f t="shared" si="842"/>
        <v>113</v>
      </c>
      <c r="N933" s="11">
        <f t="shared" si="842"/>
        <v>0</v>
      </c>
      <c r="O933" s="11">
        <f t="shared" si="842"/>
        <v>0</v>
      </c>
      <c r="P933" s="11">
        <f t="shared" si="842"/>
        <v>0</v>
      </c>
      <c r="Q933" s="11">
        <f t="shared" si="842"/>
        <v>0</v>
      </c>
      <c r="R933" s="11">
        <f t="shared" si="842"/>
        <v>0</v>
      </c>
      <c r="S933" s="11">
        <f t="shared" si="842"/>
        <v>113</v>
      </c>
      <c r="T933" s="11">
        <f t="shared" si="842"/>
        <v>0</v>
      </c>
      <c r="U933" s="11">
        <f t="shared" si="843"/>
        <v>0</v>
      </c>
      <c r="V933" s="11">
        <f t="shared" si="843"/>
        <v>0</v>
      </c>
      <c r="W933" s="11">
        <f t="shared" si="843"/>
        <v>0</v>
      </c>
      <c r="X933" s="11">
        <f t="shared" si="843"/>
        <v>0</v>
      </c>
      <c r="Y933" s="11">
        <f t="shared" si="843"/>
        <v>113</v>
      </c>
      <c r="Z933" s="11">
        <f t="shared" si="843"/>
        <v>0</v>
      </c>
    </row>
    <row r="934" spans="1:26" ht="33" hidden="1" x14ac:dyDescent="0.25">
      <c r="A934" s="25" t="s">
        <v>413</v>
      </c>
      <c r="B934" s="26">
        <v>915</v>
      </c>
      <c r="C934" s="26" t="s">
        <v>33</v>
      </c>
      <c r="D934" s="26" t="s">
        <v>17</v>
      </c>
      <c r="E934" s="26" t="s">
        <v>525</v>
      </c>
      <c r="F934" s="34">
        <v>240</v>
      </c>
      <c r="G934" s="9">
        <v>113</v>
      </c>
      <c r="H934" s="9"/>
      <c r="I934" s="86"/>
      <c r="J934" s="86"/>
      <c r="K934" s="86"/>
      <c r="L934" s="86"/>
      <c r="M934" s="9">
        <f>G934+I934+J934+K934+L934</f>
        <v>113</v>
      </c>
      <c r="N934" s="9">
        <f>H934+L934</f>
        <v>0</v>
      </c>
      <c r="O934" s="87"/>
      <c r="P934" s="87"/>
      <c r="Q934" s="87"/>
      <c r="R934" s="87"/>
      <c r="S934" s="9">
        <f>M934+O934+P934+Q934+R934</f>
        <v>113</v>
      </c>
      <c r="T934" s="9">
        <f>N934+R934</f>
        <v>0</v>
      </c>
      <c r="U934" s="87"/>
      <c r="V934" s="87"/>
      <c r="W934" s="87"/>
      <c r="X934" s="87"/>
      <c r="Y934" s="9">
        <f>S934+U934+V934+W934+X934</f>
        <v>113</v>
      </c>
      <c r="Z934" s="9">
        <f>T934+X934</f>
        <v>0</v>
      </c>
    </row>
    <row r="935" spans="1:26" hidden="1" x14ac:dyDescent="0.25">
      <c r="A935" s="25" t="s">
        <v>251</v>
      </c>
      <c r="B935" s="30">
        <v>915</v>
      </c>
      <c r="C935" s="31" t="s">
        <v>33</v>
      </c>
      <c r="D935" s="31" t="s">
        <v>17</v>
      </c>
      <c r="E935" s="30" t="s">
        <v>252</v>
      </c>
      <c r="F935" s="31"/>
      <c r="G935" s="11">
        <f t="shared" ref="G935:V936" si="844">G936</f>
        <v>1697</v>
      </c>
      <c r="H935" s="11">
        <f t="shared" si="844"/>
        <v>0</v>
      </c>
      <c r="I935" s="11">
        <f t="shared" si="844"/>
        <v>0</v>
      </c>
      <c r="J935" s="11">
        <f t="shared" si="844"/>
        <v>0</v>
      </c>
      <c r="K935" s="11">
        <f t="shared" si="844"/>
        <v>0</v>
      </c>
      <c r="L935" s="11">
        <f t="shared" si="844"/>
        <v>0</v>
      </c>
      <c r="M935" s="11">
        <f t="shared" si="844"/>
        <v>1697</v>
      </c>
      <c r="N935" s="11">
        <f t="shared" si="844"/>
        <v>0</v>
      </c>
      <c r="O935" s="11">
        <f t="shared" si="844"/>
        <v>0</v>
      </c>
      <c r="P935" s="11">
        <f t="shared" si="844"/>
        <v>0</v>
      </c>
      <c r="Q935" s="11">
        <f t="shared" si="844"/>
        <v>0</v>
      </c>
      <c r="R935" s="11">
        <f t="shared" si="844"/>
        <v>0</v>
      </c>
      <c r="S935" s="11">
        <f t="shared" si="844"/>
        <v>1697</v>
      </c>
      <c r="T935" s="11">
        <f t="shared" si="844"/>
        <v>0</v>
      </c>
      <c r="U935" s="11">
        <f t="shared" si="844"/>
        <v>0</v>
      </c>
      <c r="V935" s="11">
        <f t="shared" si="844"/>
        <v>0</v>
      </c>
      <c r="W935" s="11">
        <f t="shared" ref="U935:Z936" si="845">W936</f>
        <v>0</v>
      </c>
      <c r="X935" s="11">
        <f t="shared" si="845"/>
        <v>0</v>
      </c>
      <c r="Y935" s="11">
        <f t="shared" si="845"/>
        <v>1697</v>
      </c>
      <c r="Z935" s="11">
        <f t="shared" si="845"/>
        <v>0</v>
      </c>
    </row>
    <row r="936" spans="1:26" ht="33" hidden="1" x14ac:dyDescent="0.25">
      <c r="A936" s="25" t="s">
        <v>243</v>
      </c>
      <c r="B936" s="30">
        <v>915</v>
      </c>
      <c r="C936" s="31" t="s">
        <v>33</v>
      </c>
      <c r="D936" s="31" t="s">
        <v>17</v>
      </c>
      <c r="E936" s="30" t="s">
        <v>252</v>
      </c>
      <c r="F936" s="31" t="s">
        <v>31</v>
      </c>
      <c r="G936" s="11">
        <f t="shared" si="844"/>
        <v>1697</v>
      </c>
      <c r="H936" s="11">
        <f t="shared" si="844"/>
        <v>0</v>
      </c>
      <c r="I936" s="11">
        <f t="shared" si="844"/>
        <v>0</v>
      </c>
      <c r="J936" s="11">
        <f t="shared" si="844"/>
        <v>0</v>
      </c>
      <c r="K936" s="11">
        <f t="shared" si="844"/>
        <v>0</v>
      </c>
      <c r="L936" s="11">
        <f t="shared" si="844"/>
        <v>0</v>
      </c>
      <c r="M936" s="11">
        <f t="shared" si="844"/>
        <v>1697</v>
      </c>
      <c r="N936" s="11">
        <f t="shared" si="844"/>
        <v>0</v>
      </c>
      <c r="O936" s="11">
        <f t="shared" si="844"/>
        <v>0</v>
      </c>
      <c r="P936" s="11">
        <f t="shared" si="844"/>
        <v>0</v>
      </c>
      <c r="Q936" s="11">
        <f t="shared" si="844"/>
        <v>0</v>
      </c>
      <c r="R936" s="11">
        <f t="shared" si="844"/>
        <v>0</v>
      </c>
      <c r="S936" s="11">
        <f t="shared" si="844"/>
        <v>1697</v>
      </c>
      <c r="T936" s="11">
        <f t="shared" si="844"/>
        <v>0</v>
      </c>
      <c r="U936" s="11">
        <f t="shared" si="845"/>
        <v>0</v>
      </c>
      <c r="V936" s="11">
        <f t="shared" si="845"/>
        <v>0</v>
      </c>
      <c r="W936" s="11">
        <f t="shared" si="845"/>
        <v>0</v>
      </c>
      <c r="X936" s="11">
        <f t="shared" si="845"/>
        <v>0</v>
      </c>
      <c r="Y936" s="11">
        <f t="shared" si="845"/>
        <v>1697</v>
      </c>
      <c r="Z936" s="11">
        <f t="shared" si="845"/>
        <v>0</v>
      </c>
    </row>
    <row r="937" spans="1:26" ht="33" hidden="1" x14ac:dyDescent="0.25">
      <c r="A937" s="25" t="s">
        <v>37</v>
      </c>
      <c r="B937" s="30">
        <v>915</v>
      </c>
      <c r="C937" s="31" t="s">
        <v>33</v>
      </c>
      <c r="D937" s="31" t="s">
        <v>17</v>
      </c>
      <c r="E937" s="30" t="s">
        <v>252</v>
      </c>
      <c r="F937" s="31" t="s">
        <v>38</v>
      </c>
      <c r="G937" s="9">
        <v>1697</v>
      </c>
      <c r="H937" s="9"/>
      <c r="I937" s="86"/>
      <c r="J937" s="86"/>
      <c r="K937" s="86"/>
      <c r="L937" s="86"/>
      <c r="M937" s="9">
        <f>G937+I937+J937+K937+L937</f>
        <v>1697</v>
      </c>
      <c r="N937" s="9">
        <f>H937+L937</f>
        <v>0</v>
      </c>
      <c r="O937" s="87"/>
      <c r="P937" s="87"/>
      <c r="Q937" s="87"/>
      <c r="R937" s="87"/>
      <c r="S937" s="9">
        <f>M937+O937+P937+Q937+R937</f>
        <v>1697</v>
      </c>
      <c r="T937" s="9">
        <f>N937+R937</f>
        <v>0</v>
      </c>
      <c r="U937" s="87"/>
      <c r="V937" s="87"/>
      <c r="W937" s="87"/>
      <c r="X937" s="87"/>
      <c r="Y937" s="9">
        <f>S937+U937+V937+W937+X937</f>
        <v>1697</v>
      </c>
      <c r="Z937" s="9">
        <f>T937+X937</f>
        <v>0</v>
      </c>
    </row>
    <row r="938" spans="1:26" hidden="1" x14ac:dyDescent="0.25">
      <c r="A938" s="25"/>
      <c r="B938" s="26"/>
      <c r="C938" s="26"/>
      <c r="D938" s="26"/>
      <c r="E938" s="26"/>
      <c r="F938" s="34"/>
      <c r="G938" s="9"/>
      <c r="H938" s="9"/>
      <c r="I938" s="86"/>
      <c r="J938" s="86"/>
      <c r="K938" s="86"/>
      <c r="L938" s="86"/>
      <c r="M938" s="86"/>
      <c r="N938" s="86"/>
      <c r="O938" s="87"/>
      <c r="P938" s="87"/>
      <c r="Q938" s="87"/>
      <c r="R938" s="87"/>
      <c r="S938" s="87"/>
      <c r="T938" s="87"/>
      <c r="U938" s="87"/>
      <c r="V938" s="87"/>
      <c r="W938" s="87"/>
      <c r="X938" s="87"/>
      <c r="Y938" s="87"/>
      <c r="Z938" s="87"/>
    </row>
    <row r="939" spans="1:26" ht="40.5" hidden="1" x14ac:dyDescent="0.3">
      <c r="A939" s="58" t="s">
        <v>482</v>
      </c>
      <c r="B939" s="29" t="s">
        <v>227</v>
      </c>
      <c r="C939" s="21"/>
      <c r="D939" s="21"/>
      <c r="E939" s="21"/>
      <c r="F939" s="21"/>
      <c r="G939" s="6">
        <f>G941+G989+G1013</f>
        <v>551896</v>
      </c>
      <c r="H939" s="6">
        <f t="shared" ref="H939:N939" si="846">H941+H989+H1013</f>
        <v>41066</v>
      </c>
      <c r="I939" s="6">
        <f t="shared" si="846"/>
        <v>0</v>
      </c>
      <c r="J939" s="6">
        <f t="shared" si="846"/>
        <v>0</v>
      </c>
      <c r="K939" s="6">
        <f t="shared" si="846"/>
        <v>0</v>
      </c>
      <c r="L939" s="6">
        <f t="shared" si="846"/>
        <v>0</v>
      </c>
      <c r="M939" s="6">
        <f t="shared" si="846"/>
        <v>551896</v>
      </c>
      <c r="N939" s="6">
        <f t="shared" si="846"/>
        <v>41066</v>
      </c>
      <c r="O939" s="6">
        <f t="shared" ref="O939:T939" si="847">O941+O989+O1013</f>
        <v>0</v>
      </c>
      <c r="P939" s="6">
        <f t="shared" si="847"/>
        <v>528</v>
      </c>
      <c r="Q939" s="6">
        <f t="shared" si="847"/>
        <v>0</v>
      </c>
      <c r="R939" s="6">
        <f t="shared" si="847"/>
        <v>6769</v>
      </c>
      <c r="S939" s="6">
        <f t="shared" si="847"/>
        <v>559193</v>
      </c>
      <c r="T939" s="6">
        <f t="shared" si="847"/>
        <v>47835</v>
      </c>
      <c r="U939" s="6">
        <f t="shared" ref="U939:Z939" si="848">U941+U989+U1013</f>
        <v>0</v>
      </c>
      <c r="V939" s="6">
        <f t="shared" si="848"/>
        <v>0</v>
      </c>
      <c r="W939" s="6">
        <f t="shared" si="848"/>
        <v>0</v>
      </c>
      <c r="X939" s="6">
        <f t="shared" si="848"/>
        <v>0</v>
      </c>
      <c r="Y939" s="6">
        <f t="shared" si="848"/>
        <v>559193</v>
      </c>
      <c r="Z939" s="6">
        <f t="shared" si="848"/>
        <v>47835</v>
      </c>
    </row>
    <row r="940" spans="1:26" s="74" customFormat="1" hidden="1" x14ac:dyDescent="0.25">
      <c r="A940" s="81"/>
      <c r="B940" s="76"/>
      <c r="C940" s="27"/>
      <c r="D940" s="27"/>
      <c r="E940" s="27"/>
      <c r="F940" s="27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8.75" hidden="1" x14ac:dyDescent="0.3">
      <c r="A941" s="52" t="s">
        <v>433</v>
      </c>
      <c r="B941" s="59" t="s">
        <v>227</v>
      </c>
      <c r="C941" s="59" t="s">
        <v>7</v>
      </c>
      <c r="D941" s="59" t="s">
        <v>80</v>
      </c>
      <c r="E941" s="59"/>
      <c r="F941" s="59"/>
      <c r="G941" s="15">
        <f>G942+G974+G969+G979+G983</f>
        <v>526430</v>
      </c>
      <c r="H941" s="15">
        <f t="shared" ref="H941:N941" si="849">H942+H974+H969+H979+H983</f>
        <v>41066</v>
      </c>
      <c r="I941" s="15">
        <f t="shared" si="849"/>
        <v>0</v>
      </c>
      <c r="J941" s="15">
        <f t="shared" si="849"/>
        <v>0</v>
      </c>
      <c r="K941" s="15">
        <f t="shared" si="849"/>
        <v>0</v>
      </c>
      <c r="L941" s="15">
        <f t="shared" si="849"/>
        <v>0</v>
      </c>
      <c r="M941" s="15">
        <f t="shared" si="849"/>
        <v>526430</v>
      </c>
      <c r="N941" s="15">
        <f t="shared" si="849"/>
        <v>41066</v>
      </c>
      <c r="O941" s="15">
        <f t="shared" ref="O941:T941" si="850">O942+O974+O969+O979+O983</f>
        <v>0</v>
      </c>
      <c r="P941" s="15">
        <f t="shared" si="850"/>
        <v>528</v>
      </c>
      <c r="Q941" s="15">
        <f t="shared" si="850"/>
        <v>0</v>
      </c>
      <c r="R941" s="15">
        <f t="shared" si="850"/>
        <v>6769</v>
      </c>
      <c r="S941" s="15">
        <f t="shared" si="850"/>
        <v>533727</v>
      </c>
      <c r="T941" s="15">
        <f t="shared" si="850"/>
        <v>47835</v>
      </c>
      <c r="U941" s="15">
        <f t="shared" ref="U941:Z941" si="851">U942+U974+U969+U979+U983</f>
        <v>0</v>
      </c>
      <c r="V941" s="15">
        <f t="shared" si="851"/>
        <v>0</v>
      </c>
      <c r="W941" s="15">
        <f t="shared" si="851"/>
        <v>0</v>
      </c>
      <c r="X941" s="15">
        <f t="shared" si="851"/>
        <v>0</v>
      </c>
      <c r="Y941" s="15">
        <f t="shared" si="851"/>
        <v>533727</v>
      </c>
      <c r="Z941" s="15">
        <f t="shared" si="851"/>
        <v>47835</v>
      </c>
    </row>
    <row r="942" spans="1:26" ht="33" hidden="1" x14ac:dyDescent="0.25">
      <c r="A942" s="28" t="s">
        <v>424</v>
      </c>
      <c r="B942" s="60" t="s">
        <v>227</v>
      </c>
      <c r="C942" s="60" t="s">
        <v>7</v>
      </c>
      <c r="D942" s="60" t="s">
        <v>80</v>
      </c>
      <c r="E942" s="60" t="s">
        <v>228</v>
      </c>
      <c r="F942" s="60"/>
      <c r="G942" s="9">
        <f>G943+G947+G953+G963+G957+G966</f>
        <v>526020</v>
      </c>
      <c r="H942" s="9">
        <f t="shared" ref="H942:N942" si="852">H943+H947+H953+H963+H957+H966</f>
        <v>41066</v>
      </c>
      <c r="I942" s="9">
        <f t="shared" si="852"/>
        <v>0</v>
      </c>
      <c r="J942" s="9">
        <f t="shared" si="852"/>
        <v>0</v>
      </c>
      <c r="K942" s="9">
        <f t="shared" si="852"/>
        <v>0</v>
      </c>
      <c r="L942" s="9">
        <f t="shared" si="852"/>
        <v>0</v>
      </c>
      <c r="M942" s="9">
        <f t="shared" si="852"/>
        <v>526020</v>
      </c>
      <c r="N942" s="9">
        <f t="shared" si="852"/>
        <v>41066</v>
      </c>
      <c r="O942" s="9">
        <f>O943+O947+O953+O963+O957+O966+O960</f>
        <v>0</v>
      </c>
      <c r="P942" s="9">
        <f t="shared" ref="P942:T942" si="853">P943+P947+P953+P963+P957+P966+P960</f>
        <v>528</v>
      </c>
      <c r="Q942" s="9">
        <f t="shared" si="853"/>
        <v>0</v>
      </c>
      <c r="R942" s="9">
        <f t="shared" si="853"/>
        <v>6769</v>
      </c>
      <c r="S942" s="9">
        <f t="shared" si="853"/>
        <v>533317</v>
      </c>
      <c r="T942" s="9">
        <f t="shared" si="853"/>
        <v>47835</v>
      </c>
      <c r="U942" s="9">
        <f>U943+U947+U953+U963+U957+U966+U960</f>
        <v>0</v>
      </c>
      <c r="V942" s="9">
        <f t="shared" ref="V942:Z942" si="854">V943+V947+V953+V963+V957+V966+V960</f>
        <v>0</v>
      </c>
      <c r="W942" s="9">
        <f t="shared" si="854"/>
        <v>0</v>
      </c>
      <c r="X942" s="9">
        <f t="shared" si="854"/>
        <v>0</v>
      </c>
      <c r="Y942" s="9">
        <f t="shared" si="854"/>
        <v>533317</v>
      </c>
      <c r="Z942" s="9">
        <f t="shared" si="854"/>
        <v>47835</v>
      </c>
    </row>
    <row r="943" spans="1:26" ht="33" hidden="1" x14ac:dyDescent="0.25">
      <c r="A943" s="25" t="s">
        <v>10</v>
      </c>
      <c r="B943" s="60" t="s">
        <v>227</v>
      </c>
      <c r="C943" s="60" t="s">
        <v>7</v>
      </c>
      <c r="D943" s="60" t="s">
        <v>80</v>
      </c>
      <c r="E943" s="60" t="s">
        <v>229</v>
      </c>
      <c r="F943" s="60"/>
      <c r="G943" s="17">
        <f t="shared" ref="G943:V945" si="855">G944</f>
        <v>478527</v>
      </c>
      <c r="H943" s="17">
        <f t="shared" si="855"/>
        <v>0</v>
      </c>
      <c r="I943" s="17">
        <f t="shared" si="855"/>
        <v>0</v>
      </c>
      <c r="J943" s="17">
        <f t="shared" si="855"/>
        <v>0</v>
      </c>
      <c r="K943" s="17">
        <f t="shared" si="855"/>
        <v>0</v>
      </c>
      <c r="L943" s="17">
        <f t="shared" si="855"/>
        <v>0</v>
      </c>
      <c r="M943" s="17">
        <f t="shared" si="855"/>
        <v>478527</v>
      </c>
      <c r="N943" s="17">
        <f t="shared" si="855"/>
        <v>0</v>
      </c>
      <c r="O943" s="17">
        <f t="shared" si="855"/>
        <v>0</v>
      </c>
      <c r="P943" s="17">
        <f t="shared" si="855"/>
        <v>0</v>
      </c>
      <c r="Q943" s="17">
        <f t="shared" si="855"/>
        <v>0</v>
      </c>
      <c r="R943" s="17">
        <f t="shared" si="855"/>
        <v>0</v>
      </c>
      <c r="S943" s="17">
        <f t="shared" si="855"/>
        <v>478527</v>
      </c>
      <c r="T943" s="17">
        <f t="shared" si="855"/>
        <v>0</v>
      </c>
      <c r="U943" s="17">
        <f t="shared" si="855"/>
        <v>-2047</v>
      </c>
      <c r="V943" s="17">
        <f t="shared" si="855"/>
        <v>0</v>
      </c>
      <c r="W943" s="17">
        <f t="shared" ref="U943:Z945" si="856">W944</f>
        <v>0</v>
      </c>
      <c r="X943" s="17">
        <f t="shared" si="856"/>
        <v>0</v>
      </c>
      <c r="Y943" s="17">
        <f t="shared" si="856"/>
        <v>476480</v>
      </c>
      <c r="Z943" s="17">
        <f t="shared" si="856"/>
        <v>0</v>
      </c>
    </row>
    <row r="944" spans="1:26" ht="19.5" hidden="1" customHeight="1" x14ac:dyDescent="0.25">
      <c r="A944" s="38" t="s">
        <v>11</v>
      </c>
      <c r="B944" s="60" t="s">
        <v>227</v>
      </c>
      <c r="C944" s="60" t="s">
        <v>7</v>
      </c>
      <c r="D944" s="60" t="s">
        <v>80</v>
      </c>
      <c r="E944" s="60" t="s">
        <v>230</v>
      </c>
      <c r="F944" s="60"/>
      <c r="G944" s="17">
        <f t="shared" si="855"/>
        <v>478527</v>
      </c>
      <c r="H944" s="17">
        <f t="shared" si="855"/>
        <v>0</v>
      </c>
      <c r="I944" s="17">
        <f t="shared" si="855"/>
        <v>0</v>
      </c>
      <c r="J944" s="17">
        <f t="shared" si="855"/>
        <v>0</v>
      </c>
      <c r="K944" s="17">
        <f t="shared" si="855"/>
        <v>0</v>
      </c>
      <c r="L944" s="17">
        <f t="shared" si="855"/>
        <v>0</v>
      </c>
      <c r="M944" s="17">
        <f t="shared" si="855"/>
        <v>478527</v>
      </c>
      <c r="N944" s="17">
        <f t="shared" si="855"/>
        <v>0</v>
      </c>
      <c r="O944" s="17">
        <f t="shared" si="855"/>
        <v>0</v>
      </c>
      <c r="P944" s="17">
        <f t="shared" si="855"/>
        <v>0</v>
      </c>
      <c r="Q944" s="17">
        <f t="shared" si="855"/>
        <v>0</v>
      </c>
      <c r="R944" s="17">
        <f t="shared" si="855"/>
        <v>0</v>
      </c>
      <c r="S944" s="17">
        <f t="shared" si="855"/>
        <v>478527</v>
      </c>
      <c r="T944" s="17">
        <f t="shared" si="855"/>
        <v>0</v>
      </c>
      <c r="U944" s="17">
        <f t="shared" si="856"/>
        <v>-2047</v>
      </c>
      <c r="V944" s="17">
        <f t="shared" si="856"/>
        <v>0</v>
      </c>
      <c r="W944" s="17">
        <f t="shared" si="856"/>
        <v>0</v>
      </c>
      <c r="X944" s="17">
        <f t="shared" si="856"/>
        <v>0</v>
      </c>
      <c r="Y944" s="17">
        <f t="shared" si="856"/>
        <v>476480</v>
      </c>
      <c r="Z944" s="17">
        <f t="shared" si="856"/>
        <v>0</v>
      </c>
    </row>
    <row r="945" spans="1:26" ht="33" hidden="1" x14ac:dyDescent="0.25">
      <c r="A945" s="38" t="s">
        <v>12</v>
      </c>
      <c r="B945" s="60" t="s">
        <v>227</v>
      </c>
      <c r="C945" s="60" t="s">
        <v>7</v>
      </c>
      <c r="D945" s="60" t="s">
        <v>80</v>
      </c>
      <c r="E945" s="60" t="s">
        <v>230</v>
      </c>
      <c r="F945" s="60" t="s">
        <v>13</v>
      </c>
      <c r="G945" s="18">
        <f t="shared" si="855"/>
        <v>478527</v>
      </c>
      <c r="H945" s="18">
        <f t="shared" si="855"/>
        <v>0</v>
      </c>
      <c r="I945" s="18">
        <f t="shared" si="855"/>
        <v>0</v>
      </c>
      <c r="J945" s="18">
        <f t="shared" si="855"/>
        <v>0</v>
      </c>
      <c r="K945" s="18">
        <f t="shared" si="855"/>
        <v>0</v>
      </c>
      <c r="L945" s="18">
        <f t="shared" si="855"/>
        <v>0</v>
      </c>
      <c r="M945" s="18">
        <f t="shared" si="855"/>
        <v>478527</v>
      </c>
      <c r="N945" s="18">
        <f t="shared" si="855"/>
        <v>0</v>
      </c>
      <c r="O945" s="18">
        <f t="shared" si="855"/>
        <v>0</v>
      </c>
      <c r="P945" s="18">
        <f t="shared" si="855"/>
        <v>0</v>
      </c>
      <c r="Q945" s="18">
        <f t="shared" si="855"/>
        <v>0</v>
      </c>
      <c r="R945" s="18">
        <f t="shared" si="855"/>
        <v>0</v>
      </c>
      <c r="S945" s="18">
        <f t="shared" si="855"/>
        <v>478527</v>
      </c>
      <c r="T945" s="18">
        <f t="shared" si="855"/>
        <v>0</v>
      </c>
      <c r="U945" s="18">
        <f t="shared" si="856"/>
        <v>-2047</v>
      </c>
      <c r="V945" s="18">
        <f t="shared" si="856"/>
        <v>0</v>
      </c>
      <c r="W945" s="18">
        <f t="shared" si="856"/>
        <v>0</v>
      </c>
      <c r="X945" s="18">
        <f t="shared" si="856"/>
        <v>0</v>
      </c>
      <c r="Y945" s="18">
        <f t="shared" si="856"/>
        <v>476480</v>
      </c>
      <c r="Z945" s="18">
        <f t="shared" si="856"/>
        <v>0</v>
      </c>
    </row>
    <row r="946" spans="1:26" ht="20.100000000000001" hidden="1" customHeight="1" x14ac:dyDescent="0.25">
      <c r="A946" s="38" t="s">
        <v>14</v>
      </c>
      <c r="B946" s="60" t="s">
        <v>227</v>
      </c>
      <c r="C946" s="60" t="s">
        <v>7</v>
      </c>
      <c r="D946" s="60" t="s">
        <v>80</v>
      </c>
      <c r="E946" s="60" t="s">
        <v>230</v>
      </c>
      <c r="F946" s="9">
        <v>610</v>
      </c>
      <c r="G946" s="9">
        <f>457563+20964</f>
        <v>478527</v>
      </c>
      <c r="H946" s="9"/>
      <c r="I946" s="86"/>
      <c r="J946" s="86"/>
      <c r="K946" s="86"/>
      <c r="L946" s="86"/>
      <c r="M946" s="9">
        <f>G946+I946+J946+K946+L946</f>
        <v>478527</v>
      </c>
      <c r="N946" s="9">
        <f>H946+L946</f>
        <v>0</v>
      </c>
      <c r="O946" s="87"/>
      <c r="P946" s="87"/>
      <c r="Q946" s="87"/>
      <c r="R946" s="87"/>
      <c r="S946" s="9">
        <f>M946+O946+P946+Q946+R946</f>
        <v>478527</v>
      </c>
      <c r="T946" s="9">
        <f>N946+R946</f>
        <v>0</v>
      </c>
      <c r="U946" s="18">
        <v>-2047</v>
      </c>
      <c r="V946" s="87"/>
      <c r="W946" s="87"/>
      <c r="X946" s="87"/>
      <c r="Y946" s="9">
        <f>S946+U946+V946+W946+X946</f>
        <v>476480</v>
      </c>
      <c r="Z946" s="9">
        <f>T946+X946</f>
        <v>0</v>
      </c>
    </row>
    <row r="947" spans="1:26" ht="20.100000000000001" hidden="1" customHeight="1" x14ac:dyDescent="0.25">
      <c r="A947" s="38" t="s">
        <v>15</v>
      </c>
      <c r="B947" s="60" t="s">
        <v>227</v>
      </c>
      <c r="C947" s="60" t="s">
        <v>7</v>
      </c>
      <c r="D947" s="60" t="s">
        <v>80</v>
      </c>
      <c r="E947" s="60" t="s">
        <v>231</v>
      </c>
      <c r="F947" s="60"/>
      <c r="G947" s="17">
        <f t="shared" ref="G947:Z947" si="857">G948</f>
        <v>6427</v>
      </c>
      <c r="H947" s="17">
        <f t="shared" si="857"/>
        <v>0</v>
      </c>
      <c r="I947" s="17">
        <f t="shared" si="857"/>
        <v>0</v>
      </c>
      <c r="J947" s="17">
        <f t="shared" si="857"/>
        <v>0</v>
      </c>
      <c r="K947" s="17">
        <f t="shared" si="857"/>
        <v>0</v>
      </c>
      <c r="L947" s="17">
        <f t="shared" si="857"/>
        <v>0</v>
      </c>
      <c r="M947" s="17">
        <f t="shared" si="857"/>
        <v>6427</v>
      </c>
      <c r="N947" s="17">
        <f t="shared" si="857"/>
        <v>0</v>
      </c>
      <c r="O947" s="17">
        <f t="shared" si="857"/>
        <v>-357</v>
      </c>
      <c r="P947" s="17">
        <f t="shared" si="857"/>
        <v>528</v>
      </c>
      <c r="Q947" s="17">
        <f t="shared" si="857"/>
        <v>0</v>
      </c>
      <c r="R947" s="17">
        <f t="shared" si="857"/>
        <v>0</v>
      </c>
      <c r="S947" s="17">
        <f t="shared" si="857"/>
        <v>6598</v>
      </c>
      <c r="T947" s="17">
        <f t="shared" si="857"/>
        <v>0</v>
      </c>
      <c r="U947" s="17">
        <f t="shared" si="857"/>
        <v>2047</v>
      </c>
      <c r="V947" s="17">
        <f t="shared" si="857"/>
        <v>0</v>
      </c>
      <c r="W947" s="17">
        <f t="shared" si="857"/>
        <v>0</v>
      </c>
      <c r="X947" s="17">
        <f t="shared" si="857"/>
        <v>0</v>
      </c>
      <c r="Y947" s="17">
        <f t="shared" si="857"/>
        <v>8645</v>
      </c>
      <c r="Z947" s="17">
        <f t="shared" si="857"/>
        <v>0</v>
      </c>
    </row>
    <row r="948" spans="1:26" ht="20.100000000000001" hidden="1" customHeight="1" x14ac:dyDescent="0.25">
      <c r="A948" s="38" t="s">
        <v>16</v>
      </c>
      <c r="B948" s="60" t="s">
        <v>227</v>
      </c>
      <c r="C948" s="60" t="s">
        <v>7</v>
      </c>
      <c r="D948" s="60" t="s">
        <v>80</v>
      </c>
      <c r="E948" s="60" t="s">
        <v>232</v>
      </c>
      <c r="F948" s="60"/>
      <c r="G948" s="17">
        <f t="shared" ref="G948" si="858">G951+G949</f>
        <v>6427</v>
      </c>
      <c r="H948" s="17">
        <f t="shared" ref="H948:N948" si="859">H951+H949</f>
        <v>0</v>
      </c>
      <c r="I948" s="17">
        <f t="shared" si="859"/>
        <v>0</v>
      </c>
      <c r="J948" s="17">
        <f t="shared" si="859"/>
        <v>0</v>
      </c>
      <c r="K948" s="17">
        <f t="shared" si="859"/>
        <v>0</v>
      </c>
      <c r="L948" s="17">
        <f t="shared" si="859"/>
        <v>0</v>
      </c>
      <c r="M948" s="17">
        <f t="shared" si="859"/>
        <v>6427</v>
      </c>
      <c r="N948" s="17">
        <f t="shared" si="859"/>
        <v>0</v>
      </c>
      <c r="O948" s="17">
        <f t="shared" ref="O948:T948" si="860">O951+O949</f>
        <v>-357</v>
      </c>
      <c r="P948" s="17">
        <f t="shared" si="860"/>
        <v>528</v>
      </c>
      <c r="Q948" s="17">
        <f t="shared" si="860"/>
        <v>0</v>
      </c>
      <c r="R948" s="17">
        <f t="shared" si="860"/>
        <v>0</v>
      </c>
      <c r="S948" s="17">
        <f t="shared" si="860"/>
        <v>6598</v>
      </c>
      <c r="T948" s="17">
        <f t="shared" si="860"/>
        <v>0</v>
      </c>
      <c r="U948" s="17">
        <f t="shared" ref="U948:Z948" si="861">U951+U949</f>
        <v>2047</v>
      </c>
      <c r="V948" s="17">
        <f t="shared" si="861"/>
        <v>0</v>
      </c>
      <c r="W948" s="17">
        <f t="shared" si="861"/>
        <v>0</v>
      </c>
      <c r="X948" s="17">
        <f t="shared" si="861"/>
        <v>0</v>
      </c>
      <c r="Y948" s="17">
        <f t="shared" si="861"/>
        <v>8645</v>
      </c>
      <c r="Z948" s="17">
        <f t="shared" si="861"/>
        <v>0</v>
      </c>
    </row>
    <row r="949" spans="1:26" ht="33" hidden="1" x14ac:dyDescent="0.25">
      <c r="A949" s="25" t="s">
        <v>180</v>
      </c>
      <c r="B949" s="60" t="s">
        <v>227</v>
      </c>
      <c r="C949" s="60" t="s">
        <v>7</v>
      </c>
      <c r="D949" s="60" t="s">
        <v>80</v>
      </c>
      <c r="E949" s="60" t="s">
        <v>232</v>
      </c>
      <c r="F949" s="60" t="s">
        <v>181</v>
      </c>
      <c r="G949" s="17">
        <f t="shared" ref="G949:Z949" si="862">G950</f>
        <v>0</v>
      </c>
      <c r="H949" s="17">
        <f t="shared" si="862"/>
        <v>0</v>
      </c>
      <c r="I949" s="17">
        <f t="shared" si="862"/>
        <v>0</v>
      </c>
      <c r="J949" s="17">
        <f t="shared" si="862"/>
        <v>0</v>
      </c>
      <c r="K949" s="17">
        <f t="shared" si="862"/>
        <v>0</v>
      </c>
      <c r="L949" s="17">
        <f t="shared" si="862"/>
        <v>0</v>
      </c>
      <c r="M949" s="17">
        <f t="shared" si="862"/>
        <v>0</v>
      </c>
      <c r="N949" s="17">
        <f t="shared" si="862"/>
        <v>0</v>
      </c>
      <c r="O949" s="17">
        <f t="shared" si="862"/>
        <v>0</v>
      </c>
      <c r="P949" s="17">
        <f t="shared" si="862"/>
        <v>0</v>
      </c>
      <c r="Q949" s="17">
        <f t="shared" si="862"/>
        <v>0</v>
      </c>
      <c r="R949" s="17">
        <f t="shared" si="862"/>
        <v>0</v>
      </c>
      <c r="S949" s="17">
        <f t="shared" si="862"/>
        <v>0</v>
      </c>
      <c r="T949" s="17">
        <f t="shared" si="862"/>
        <v>0</v>
      </c>
      <c r="U949" s="17">
        <f t="shared" si="862"/>
        <v>0</v>
      </c>
      <c r="V949" s="17">
        <f t="shared" si="862"/>
        <v>0</v>
      </c>
      <c r="W949" s="17">
        <f t="shared" si="862"/>
        <v>0</v>
      </c>
      <c r="X949" s="17">
        <f t="shared" si="862"/>
        <v>0</v>
      </c>
      <c r="Y949" s="17">
        <f t="shared" si="862"/>
        <v>0</v>
      </c>
      <c r="Z949" s="17">
        <f t="shared" si="862"/>
        <v>0</v>
      </c>
    </row>
    <row r="950" spans="1:26" ht="115.5" hidden="1" x14ac:dyDescent="0.25">
      <c r="A950" s="90" t="s">
        <v>690</v>
      </c>
      <c r="B950" s="60" t="s">
        <v>227</v>
      </c>
      <c r="C950" s="60" t="s">
        <v>7</v>
      </c>
      <c r="D950" s="60" t="s">
        <v>80</v>
      </c>
      <c r="E950" s="60" t="s">
        <v>232</v>
      </c>
      <c r="F950" s="60" t="s">
        <v>689</v>
      </c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33" hidden="1" x14ac:dyDescent="0.25">
      <c r="A951" s="38" t="s">
        <v>12</v>
      </c>
      <c r="B951" s="60" t="s">
        <v>227</v>
      </c>
      <c r="C951" s="60" t="s">
        <v>7</v>
      </c>
      <c r="D951" s="60" t="s">
        <v>80</v>
      </c>
      <c r="E951" s="60" t="s">
        <v>232</v>
      </c>
      <c r="F951" s="60" t="s">
        <v>13</v>
      </c>
      <c r="G951" s="18">
        <f t="shared" ref="G951:Z951" si="863">G952</f>
        <v>6427</v>
      </c>
      <c r="H951" s="18">
        <f t="shared" si="863"/>
        <v>0</v>
      </c>
      <c r="I951" s="18">
        <f t="shared" si="863"/>
        <v>0</v>
      </c>
      <c r="J951" s="18">
        <f t="shared" si="863"/>
        <v>0</v>
      </c>
      <c r="K951" s="18">
        <f t="shared" si="863"/>
        <v>0</v>
      </c>
      <c r="L951" s="18">
        <f t="shared" si="863"/>
        <v>0</v>
      </c>
      <c r="M951" s="18">
        <f t="shared" si="863"/>
        <v>6427</v>
      </c>
      <c r="N951" s="18">
        <f t="shared" si="863"/>
        <v>0</v>
      </c>
      <c r="O951" s="18">
        <f t="shared" si="863"/>
        <v>-357</v>
      </c>
      <c r="P951" s="18">
        <f t="shared" si="863"/>
        <v>528</v>
      </c>
      <c r="Q951" s="18">
        <f t="shared" si="863"/>
        <v>0</v>
      </c>
      <c r="R951" s="18">
        <f t="shared" si="863"/>
        <v>0</v>
      </c>
      <c r="S951" s="18">
        <f t="shared" si="863"/>
        <v>6598</v>
      </c>
      <c r="T951" s="18">
        <f t="shared" si="863"/>
        <v>0</v>
      </c>
      <c r="U951" s="18">
        <f t="shared" si="863"/>
        <v>2047</v>
      </c>
      <c r="V951" s="18">
        <f t="shared" si="863"/>
        <v>0</v>
      </c>
      <c r="W951" s="18">
        <f t="shared" si="863"/>
        <v>0</v>
      </c>
      <c r="X951" s="18">
        <f t="shared" si="863"/>
        <v>0</v>
      </c>
      <c r="Y951" s="18">
        <f t="shared" si="863"/>
        <v>8645</v>
      </c>
      <c r="Z951" s="18">
        <f t="shared" si="863"/>
        <v>0</v>
      </c>
    </row>
    <row r="952" spans="1:26" ht="18" hidden="1" customHeight="1" x14ac:dyDescent="0.25">
      <c r="A952" s="38" t="s">
        <v>14</v>
      </c>
      <c r="B952" s="60" t="s">
        <v>227</v>
      </c>
      <c r="C952" s="60" t="s">
        <v>7</v>
      </c>
      <c r="D952" s="60" t="s">
        <v>80</v>
      </c>
      <c r="E952" s="60" t="s">
        <v>232</v>
      </c>
      <c r="F952" s="9">
        <v>610</v>
      </c>
      <c r="G952" s="9">
        <f>6070+357</f>
        <v>6427</v>
      </c>
      <c r="H952" s="9"/>
      <c r="I952" s="86"/>
      <c r="J952" s="86"/>
      <c r="K952" s="86"/>
      <c r="L952" s="86"/>
      <c r="M952" s="9">
        <f>G952+I952+J952+K952+L952</f>
        <v>6427</v>
      </c>
      <c r="N952" s="9">
        <f>H952+L952</f>
        <v>0</v>
      </c>
      <c r="O952" s="18">
        <v>-357</v>
      </c>
      <c r="P952" s="18">
        <f>390+138</f>
        <v>528</v>
      </c>
      <c r="Q952" s="87"/>
      <c r="R952" s="87"/>
      <c r="S952" s="9">
        <f>M952+O952+P952+Q952+R952</f>
        <v>6598</v>
      </c>
      <c r="T952" s="9">
        <f>N952+R952</f>
        <v>0</v>
      </c>
      <c r="U952" s="18">
        <v>2047</v>
      </c>
      <c r="V952" s="18"/>
      <c r="W952" s="87"/>
      <c r="X952" s="87"/>
      <c r="Y952" s="9">
        <f>S952+U952+V952+W952+X952</f>
        <v>8645</v>
      </c>
      <c r="Z952" s="9">
        <f>T952+X952</f>
        <v>0</v>
      </c>
    </row>
    <row r="953" spans="1:26" ht="33" hidden="1" x14ac:dyDescent="0.25">
      <c r="A953" s="38" t="s">
        <v>398</v>
      </c>
      <c r="B953" s="60" t="s">
        <v>227</v>
      </c>
      <c r="C953" s="60" t="s">
        <v>7</v>
      </c>
      <c r="D953" s="60" t="s">
        <v>80</v>
      </c>
      <c r="E953" s="60" t="s">
        <v>624</v>
      </c>
      <c r="F953" s="26"/>
      <c r="G953" s="9">
        <f t="shared" ref="G953:V955" si="864">G954</f>
        <v>41066</v>
      </c>
      <c r="H953" s="9">
        <f t="shared" si="864"/>
        <v>41066</v>
      </c>
      <c r="I953" s="9">
        <f t="shared" si="864"/>
        <v>0</v>
      </c>
      <c r="J953" s="9">
        <f t="shared" si="864"/>
        <v>0</v>
      </c>
      <c r="K953" s="9">
        <f t="shared" si="864"/>
        <v>0</v>
      </c>
      <c r="L953" s="9">
        <f t="shared" si="864"/>
        <v>0</v>
      </c>
      <c r="M953" s="9">
        <f t="shared" si="864"/>
        <v>41066</v>
      </c>
      <c r="N953" s="9">
        <f t="shared" si="864"/>
        <v>41066</v>
      </c>
      <c r="O953" s="9">
        <f t="shared" si="864"/>
        <v>0</v>
      </c>
      <c r="P953" s="9">
        <f t="shared" si="864"/>
        <v>0</v>
      </c>
      <c r="Q953" s="9">
        <f t="shared" si="864"/>
        <v>0</v>
      </c>
      <c r="R953" s="9">
        <f t="shared" si="864"/>
        <v>0</v>
      </c>
      <c r="S953" s="9">
        <f t="shared" si="864"/>
        <v>41066</v>
      </c>
      <c r="T953" s="9">
        <f t="shared" si="864"/>
        <v>41066</v>
      </c>
      <c r="U953" s="9">
        <f t="shared" si="864"/>
        <v>0</v>
      </c>
      <c r="V953" s="9">
        <f t="shared" si="864"/>
        <v>0</v>
      </c>
      <c r="W953" s="9">
        <f t="shared" ref="U953:Z955" si="865">W954</f>
        <v>0</v>
      </c>
      <c r="X953" s="9">
        <f t="shared" si="865"/>
        <v>0</v>
      </c>
      <c r="Y953" s="9">
        <f t="shared" si="865"/>
        <v>41066</v>
      </c>
      <c r="Z953" s="9">
        <f t="shared" si="865"/>
        <v>41066</v>
      </c>
    </row>
    <row r="954" spans="1:26" ht="33" hidden="1" x14ac:dyDescent="0.25">
      <c r="A954" s="38" t="s">
        <v>399</v>
      </c>
      <c r="B954" s="60" t="s">
        <v>227</v>
      </c>
      <c r="C954" s="60" t="s">
        <v>7</v>
      </c>
      <c r="D954" s="60" t="s">
        <v>80</v>
      </c>
      <c r="E954" s="60" t="s">
        <v>625</v>
      </c>
      <c r="F954" s="26"/>
      <c r="G954" s="9">
        <f t="shared" si="864"/>
        <v>41066</v>
      </c>
      <c r="H954" s="9">
        <f t="shared" si="864"/>
        <v>41066</v>
      </c>
      <c r="I954" s="9">
        <f t="shared" si="864"/>
        <v>0</v>
      </c>
      <c r="J954" s="9">
        <f t="shared" si="864"/>
        <v>0</v>
      </c>
      <c r="K954" s="9">
        <f t="shared" si="864"/>
        <v>0</v>
      </c>
      <c r="L954" s="9">
        <f t="shared" si="864"/>
        <v>0</v>
      </c>
      <c r="M954" s="9">
        <f t="shared" si="864"/>
        <v>41066</v>
      </c>
      <c r="N954" s="9">
        <f t="shared" si="864"/>
        <v>41066</v>
      </c>
      <c r="O954" s="9">
        <f t="shared" si="864"/>
        <v>0</v>
      </c>
      <c r="P954" s="9">
        <f t="shared" si="864"/>
        <v>0</v>
      </c>
      <c r="Q954" s="9">
        <f t="shared" si="864"/>
        <v>0</v>
      </c>
      <c r="R954" s="9">
        <f t="shared" si="864"/>
        <v>0</v>
      </c>
      <c r="S954" s="9">
        <f t="shared" si="864"/>
        <v>41066</v>
      </c>
      <c r="T954" s="9">
        <f t="shared" si="864"/>
        <v>41066</v>
      </c>
      <c r="U954" s="9">
        <f t="shared" si="865"/>
        <v>0</v>
      </c>
      <c r="V954" s="9">
        <f t="shared" si="865"/>
        <v>0</v>
      </c>
      <c r="W954" s="9">
        <f t="shared" si="865"/>
        <v>0</v>
      </c>
      <c r="X954" s="9">
        <f t="shared" si="865"/>
        <v>0</v>
      </c>
      <c r="Y954" s="9">
        <f t="shared" si="865"/>
        <v>41066</v>
      </c>
      <c r="Z954" s="9">
        <f t="shared" si="865"/>
        <v>41066</v>
      </c>
    </row>
    <row r="955" spans="1:26" ht="33" hidden="1" x14ac:dyDescent="0.25">
      <c r="A955" s="38" t="s">
        <v>12</v>
      </c>
      <c r="B955" s="60" t="s">
        <v>227</v>
      </c>
      <c r="C955" s="60" t="s">
        <v>7</v>
      </c>
      <c r="D955" s="60" t="s">
        <v>80</v>
      </c>
      <c r="E955" s="60" t="s">
        <v>625</v>
      </c>
      <c r="F955" s="60" t="s">
        <v>13</v>
      </c>
      <c r="G955" s="9">
        <f t="shared" si="864"/>
        <v>41066</v>
      </c>
      <c r="H955" s="9">
        <f t="shared" si="864"/>
        <v>41066</v>
      </c>
      <c r="I955" s="9">
        <f t="shared" si="864"/>
        <v>0</v>
      </c>
      <c r="J955" s="9">
        <f t="shared" si="864"/>
        <v>0</v>
      </c>
      <c r="K955" s="9">
        <f t="shared" si="864"/>
        <v>0</v>
      </c>
      <c r="L955" s="9">
        <f t="shared" si="864"/>
        <v>0</v>
      </c>
      <c r="M955" s="9">
        <f t="shared" si="864"/>
        <v>41066</v>
      </c>
      <c r="N955" s="9">
        <f t="shared" si="864"/>
        <v>41066</v>
      </c>
      <c r="O955" s="9">
        <f t="shared" si="864"/>
        <v>0</v>
      </c>
      <c r="P955" s="9">
        <f t="shared" si="864"/>
        <v>0</v>
      </c>
      <c r="Q955" s="9">
        <f t="shared" si="864"/>
        <v>0</v>
      </c>
      <c r="R955" s="9">
        <f t="shared" si="864"/>
        <v>0</v>
      </c>
      <c r="S955" s="9">
        <f t="shared" si="864"/>
        <v>41066</v>
      </c>
      <c r="T955" s="9">
        <f t="shared" si="864"/>
        <v>41066</v>
      </c>
      <c r="U955" s="9">
        <f t="shared" si="865"/>
        <v>0</v>
      </c>
      <c r="V955" s="9">
        <f t="shared" si="865"/>
        <v>0</v>
      </c>
      <c r="W955" s="9">
        <f t="shared" si="865"/>
        <v>0</v>
      </c>
      <c r="X955" s="9">
        <f t="shared" si="865"/>
        <v>0</v>
      </c>
      <c r="Y955" s="9">
        <f t="shared" si="865"/>
        <v>41066</v>
      </c>
      <c r="Z955" s="9">
        <f t="shared" si="865"/>
        <v>41066</v>
      </c>
    </row>
    <row r="956" spans="1:26" ht="33" hidden="1" x14ac:dyDescent="0.25">
      <c r="A956" s="70" t="s">
        <v>14</v>
      </c>
      <c r="B956" s="60" t="s">
        <v>227</v>
      </c>
      <c r="C956" s="60" t="s">
        <v>7</v>
      </c>
      <c r="D956" s="60" t="s">
        <v>80</v>
      </c>
      <c r="E956" s="60" t="s">
        <v>625</v>
      </c>
      <c r="F956" s="26" t="s">
        <v>35</v>
      </c>
      <c r="G956" s="9">
        <v>41066</v>
      </c>
      <c r="H956" s="9">
        <v>41066</v>
      </c>
      <c r="I956" s="86"/>
      <c r="J956" s="86"/>
      <c r="K956" s="86"/>
      <c r="L956" s="86"/>
      <c r="M956" s="9">
        <f>G956+I956+J956+K956+L956</f>
        <v>41066</v>
      </c>
      <c r="N956" s="9">
        <f>H956+L956</f>
        <v>41066</v>
      </c>
      <c r="O956" s="87"/>
      <c r="P956" s="87"/>
      <c r="Q956" s="87"/>
      <c r="R956" s="87"/>
      <c r="S956" s="9">
        <f>M956+O956+P956+Q956+R956</f>
        <v>41066</v>
      </c>
      <c r="T956" s="9">
        <f>N956+R956</f>
        <v>41066</v>
      </c>
      <c r="U956" s="87"/>
      <c r="V956" s="87"/>
      <c r="W956" s="87"/>
      <c r="X956" s="87"/>
      <c r="Y956" s="9">
        <f>S956+U956+V956+W956+X956</f>
        <v>41066</v>
      </c>
      <c r="Z956" s="9">
        <f>T956+X956</f>
        <v>41066</v>
      </c>
    </row>
    <row r="957" spans="1:26" ht="51" hidden="1" x14ac:dyDescent="0.3">
      <c r="A957" s="70" t="s">
        <v>743</v>
      </c>
      <c r="B957" s="60" t="s">
        <v>227</v>
      </c>
      <c r="C957" s="60" t="s">
        <v>7</v>
      </c>
      <c r="D957" s="60" t="s">
        <v>80</v>
      </c>
      <c r="E957" s="60" t="s">
        <v>648</v>
      </c>
      <c r="F957" s="26"/>
      <c r="G957" s="9">
        <f t="shared" ref="G957:H958" si="866">G958</f>
        <v>0</v>
      </c>
      <c r="H957" s="9">
        <f t="shared" si="866"/>
        <v>0</v>
      </c>
      <c r="I957" s="86"/>
      <c r="J957" s="86"/>
      <c r="K957" s="86"/>
      <c r="L957" s="86"/>
      <c r="M957" s="86"/>
      <c r="N957" s="86"/>
      <c r="O957" s="9">
        <f>O958</f>
        <v>117</v>
      </c>
      <c r="P957" s="9">
        <f t="shared" ref="P957:Z958" si="867">P958</f>
        <v>0</v>
      </c>
      <c r="Q957" s="9">
        <f t="shared" si="867"/>
        <v>0</v>
      </c>
      <c r="R957" s="9">
        <f t="shared" si="867"/>
        <v>2209</v>
      </c>
      <c r="S957" s="9">
        <f t="shared" si="867"/>
        <v>2326</v>
      </c>
      <c r="T957" s="9">
        <f t="shared" si="867"/>
        <v>2209</v>
      </c>
      <c r="U957" s="9">
        <f>U958</f>
        <v>0</v>
      </c>
      <c r="V957" s="9">
        <f t="shared" si="867"/>
        <v>0</v>
      </c>
      <c r="W957" s="9">
        <f t="shared" si="867"/>
        <v>0</v>
      </c>
      <c r="X957" s="9">
        <f t="shared" si="867"/>
        <v>0</v>
      </c>
      <c r="Y957" s="9">
        <f t="shared" si="867"/>
        <v>2326</v>
      </c>
      <c r="Z957" s="9">
        <f t="shared" si="867"/>
        <v>2209</v>
      </c>
    </row>
    <row r="958" spans="1:26" ht="33" hidden="1" x14ac:dyDescent="0.25">
      <c r="A958" s="38" t="s">
        <v>12</v>
      </c>
      <c r="B958" s="60" t="s">
        <v>227</v>
      </c>
      <c r="C958" s="60" t="s">
        <v>7</v>
      </c>
      <c r="D958" s="60" t="s">
        <v>80</v>
      </c>
      <c r="E958" s="60" t="s">
        <v>648</v>
      </c>
      <c r="F958" s="60" t="s">
        <v>13</v>
      </c>
      <c r="G958" s="9">
        <f t="shared" si="866"/>
        <v>0</v>
      </c>
      <c r="H958" s="9">
        <f t="shared" si="866"/>
        <v>0</v>
      </c>
      <c r="I958" s="86"/>
      <c r="J958" s="86"/>
      <c r="K958" s="86"/>
      <c r="L958" s="86"/>
      <c r="M958" s="86"/>
      <c r="N958" s="86"/>
      <c r="O958" s="9">
        <f>O959</f>
        <v>117</v>
      </c>
      <c r="P958" s="9">
        <f t="shared" si="867"/>
        <v>0</v>
      </c>
      <c r="Q958" s="9">
        <f t="shared" si="867"/>
        <v>0</v>
      </c>
      <c r="R958" s="9">
        <f t="shared" si="867"/>
        <v>2209</v>
      </c>
      <c r="S958" s="9">
        <f t="shared" si="867"/>
        <v>2326</v>
      </c>
      <c r="T958" s="9">
        <f t="shared" si="867"/>
        <v>2209</v>
      </c>
      <c r="U958" s="9">
        <f>U959</f>
        <v>0</v>
      </c>
      <c r="V958" s="9">
        <f t="shared" si="867"/>
        <v>0</v>
      </c>
      <c r="W958" s="9">
        <f t="shared" si="867"/>
        <v>0</v>
      </c>
      <c r="X958" s="9">
        <f t="shared" si="867"/>
        <v>0</v>
      </c>
      <c r="Y958" s="9">
        <f t="shared" si="867"/>
        <v>2326</v>
      </c>
      <c r="Z958" s="9">
        <f t="shared" si="867"/>
        <v>2209</v>
      </c>
    </row>
    <row r="959" spans="1:26" ht="17.25" hidden="1" customHeight="1" x14ac:dyDescent="0.25">
      <c r="A959" s="70" t="s">
        <v>14</v>
      </c>
      <c r="B959" s="60" t="s">
        <v>227</v>
      </c>
      <c r="C959" s="60" t="s">
        <v>7</v>
      </c>
      <c r="D959" s="60" t="s">
        <v>80</v>
      </c>
      <c r="E959" s="60" t="s">
        <v>648</v>
      </c>
      <c r="F959" s="26" t="s">
        <v>35</v>
      </c>
      <c r="G959" s="9"/>
      <c r="H959" s="9"/>
      <c r="I959" s="86"/>
      <c r="J959" s="86"/>
      <c r="K959" s="86"/>
      <c r="L959" s="86"/>
      <c r="M959" s="86"/>
      <c r="N959" s="86"/>
      <c r="O959" s="9">
        <v>117</v>
      </c>
      <c r="P959" s="9"/>
      <c r="Q959" s="9"/>
      <c r="R959" s="9">
        <v>2209</v>
      </c>
      <c r="S959" s="9">
        <f>M959+O959+P959+Q959+R959</f>
        <v>2326</v>
      </c>
      <c r="T959" s="9">
        <f>N959+R959</f>
        <v>2209</v>
      </c>
      <c r="U959" s="9"/>
      <c r="V959" s="9"/>
      <c r="W959" s="9"/>
      <c r="X959" s="9"/>
      <c r="Y959" s="9">
        <f>S959+U959+V959+W959+X959</f>
        <v>2326</v>
      </c>
      <c r="Z959" s="9">
        <f>T959+X959</f>
        <v>2209</v>
      </c>
    </row>
    <row r="960" spans="1:26" ht="51" hidden="1" x14ac:dyDescent="0.3">
      <c r="A960" s="70" t="s">
        <v>743</v>
      </c>
      <c r="B960" s="60" t="s">
        <v>227</v>
      </c>
      <c r="C960" s="60" t="s">
        <v>7</v>
      </c>
      <c r="D960" s="60" t="s">
        <v>80</v>
      </c>
      <c r="E960" s="60" t="s">
        <v>742</v>
      </c>
      <c r="F960" s="26"/>
      <c r="G960" s="9"/>
      <c r="H960" s="9"/>
      <c r="I960" s="86"/>
      <c r="J960" s="86"/>
      <c r="K960" s="86"/>
      <c r="L960" s="86"/>
      <c r="M960" s="86"/>
      <c r="N960" s="86"/>
      <c r="O960" s="9">
        <f>O961</f>
        <v>240</v>
      </c>
      <c r="P960" s="9">
        <f t="shared" ref="P960:Z961" si="868">P961</f>
        <v>0</v>
      </c>
      <c r="Q960" s="9">
        <f t="shared" si="868"/>
        <v>0</v>
      </c>
      <c r="R960" s="9">
        <f t="shared" si="868"/>
        <v>4560</v>
      </c>
      <c r="S960" s="9">
        <f t="shared" si="868"/>
        <v>4800</v>
      </c>
      <c r="T960" s="9">
        <f t="shared" si="868"/>
        <v>4560</v>
      </c>
      <c r="U960" s="9">
        <f>U961</f>
        <v>0</v>
      </c>
      <c r="V960" s="9">
        <f t="shared" si="868"/>
        <v>0</v>
      </c>
      <c r="W960" s="9">
        <f t="shared" si="868"/>
        <v>0</v>
      </c>
      <c r="X960" s="9">
        <f t="shared" si="868"/>
        <v>0</v>
      </c>
      <c r="Y960" s="9">
        <f t="shared" si="868"/>
        <v>4800</v>
      </c>
      <c r="Z960" s="9">
        <f t="shared" si="868"/>
        <v>4560</v>
      </c>
    </row>
    <row r="961" spans="1:26" ht="33" hidden="1" x14ac:dyDescent="0.25">
      <c r="A961" s="38" t="s">
        <v>12</v>
      </c>
      <c r="B961" s="60" t="s">
        <v>227</v>
      </c>
      <c r="C961" s="60" t="s">
        <v>7</v>
      </c>
      <c r="D961" s="60" t="s">
        <v>80</v>
      </c>
      <c r="E961" s="60" t="s">
        <v>742</v>
      </c>
      <c r="F961" s="60" t="s">
        <v>13</v>
      </c>
      <c r="G961" s="9"/>
      <c r="H961" s="9"/>
      <c r="I961" s="86"/>
      <c r="J961" s="86"/>
      <c r="K961" s="86"/>
      <c r="L961" s="86"/>
      <c r="M961" s="86"/>
      <c r="N961" s="86"/>
      <c r="O961" s="9">
        <f>O962</f>
        <v>240</v>
      </c>
      <c r="P961" s="9">
        <f t="shared" si="868"/>
        <v>0</v>
      </c>
      <c r="Q961" s="9">
        <f t="shared" si="868"/>
        <v>0</v>
      </c>
      <c r="R961" s="9">
        <f t="shared" si="868"/>
        <v>4560</v>
      </c>
      <c r="S961" s="9">
        <f t="shared" si="868"/>
        <v>4800</v>
      </c>
      <c r="T961" s="9">
        <f t="shared" si="868"/>
        <v>4560</v>
      </c>
      <c r="U961" s="9">
        <f>U962</f>
        <v>0</v>
      </c>
      <c r="V961" s="9">
        <f t="shared" si="868"/>
        <v>0</v>
      </c>
      <c r="W961" s="9">
        <f t="shared" si="868"/>
        <v>0</v>
      </c>
      <c r="X961" s="9">
        <f t="shared" si="868"/>
        <v>0</v>
      </c>
      <c r="Y961" s="9">
        <f t="shared" si="868"/>
        <v>4800</v>
      </c>
      <c r="Z961" s="9">
        <f t="shared" si="868"/>
        <v>4560</v>
      </c>
    </row>
    <row r="962" spans="1:26" ht="17.25" hidden="1" customHeight="1" x14ac:dyDescent="0.25">
      <c r="A962" s="70" t="s">
        <v>14</v>
      </c>
      <c r="B962" s="60" t="s">
        <v>227</v>
      </c>
      <c r="C962" s="60" t="s">
        <v>7</v>
      </c>
      <c r="D962" s="60" t="s">
        <v>80</v>
      </c>
      <c r="E962" s="60" t="s">
        <v>742</v>
      </c>
      <c r="F962" s="26" t="s">
        <v>35</v>
      </c>
      <c r="G962" s="9"/>
      <c r="H962" s="9"/>
      <c r="I962" s="86"/>
      <c r="J962" s="86"/>
      <c r="K962" s="86"/>
      <c r="L962" s="86"/>
      <c r="M962" s="86"/>
      <c r="N962" s="86"/>
      <c r="O962" s="9">
        <v>240</v>
      </c>
      <c r="P962" s="9"/>
      <c r="Q962" s="9"/>
      <c r="R962" s="9">
        <v>4560</v>
      </c>
      <c r="S962" s="9">
        <f>M962+O962+P962+Q962+R962</f>
        <v>4800</v>
      </c>
      <c r="T962" s="9">
        <f>N962+R962</f>
        <v>4560</v>
      </c>
      <c r="U962" s="9"/>
      <c r="V962" s="9"/>
      <c r="W962" s="9"/>
      <c r="X962" s="9"/>
      <c r="Y962" s="9">
        <f>S962+U962+V962+W962+X962</f>
        <v>4800</v>
      </c>
      <c r="Z962" s="9">
        <f>T962+X962</f>
        <v>4560</v>
      </c>
    </row>
    <row r="963" spans="1:26" ht="49.5" hidden="1" x14ac:dyDescent="0.25">
      <c r="A963" s="70" t="s">
        <v>644</v>
      </c>
      <c r="B963" s="60" t="s">
        <v>227</v>
      </c>
      <c r="C963" s="60" t="s">
        <v>7</v>
      </c>
      <c r="D963" s="60" t="s">
        <v>80</v>
      </c>
      <c r="E963" s="60" t="s">
        <v>643</v>
      </c>
      <c r="F963" s="26"/>
      <c r="G963" s="9">
        <f t="shared" ref="G963:H963" si="869">G964</f>
        <v>0</v>
      </c>
      <c r="H963" s="9">
        <f t="shared" si="869"/>
        <v>0</v>
      </c>
      <c r="I963" s="86"/>
      <c r="J963" s="86"/>
      <c r="K963" s="86"/>
      <c r="L963" s="86"/>
      <c r="M963" s="86"/>
      <c r="N963" s="86"/>
      <c r="O963" s="87"/>
      <c r="P963" s="87"/>
      <c r="Q963" s="87"/>
      <c r="R963" s="87"/>
      <c r="S963" s="87"/>
      <c r="T963" s="87"/>
      <c r="U963" s="87"/>
      <c r="V963" s="87"/>
      <c r="W963" s="87"/>
      <c r="X963" s="87"/>
      <c r="Y963" s="87"/>
      <c r="Z963" s="87"/>
    </row>
    <row r="964" spans="1:26" ht="33" hidden="1" x14ac:dyDescent="0.25">
      <c r="A964" s="38" t="s">
        <v>12</v>
      </c>
      <c r="B964" s="60" t="s">
        <v>227</v>
      </c>
      <c r="C964" s="60" t="s">
        <v>7</v>
      </c>
      <c r="D964" s="60" t="s">
        <v>80</v>
      </c>
      <c r="E964" s="60" t="s">
        <v>643</v>
      </c>
      <c r="F964" s="60" t="s">
        <v>13</v>
      </c>
      <c r="G964" s="9">
        <f t="shared" ref="G964:H964" si="870">G965</f>
        <v>0</v>
      </c>
      <c r="H964" s="9">
        <f t="shared" si="870"/>
        <v>0</v>
      </c>
      <c r="I964" s="86"/>
      <c r="J964" s="86"/>
      <c r="K964" s="86"/>
      <c r="L964" s="86"/>
      <c r="M964" s="86"/>
      <c r="N964" s="86"/>
      <c r="O964" s="87"/>
      <c r="P964" s="87"/>
      <c r="Q964" s="87"/>
      <c r="R964" s="87"/>
      <c r="S964" s="87"/>
      <c r="T964" s="87"/>
      <c r="U964" s="87"/>
      <c r="V964" s="87"/>
      <c r="W964" s="87"/>
      <c r="X964" s="87"/>
      <c r="Y964" s="87"/>
      <c r="Z964" s="87"/>
    </row>
    <row r="965" spans="1:26" ht="20.100000000000001" hidden="1" customHeight="1" x14ac:dyDescent="0.25">
      <c r="A965" s="70" t="s">
        <v>14</v>
      </c>
      <c r="B965" s="60" t="s">
        <v>227</v>
      </c>
      <c r="C965" s="60" t="s">
        <v>7</v>
      </c>
      <c r="D965" s="60" t="s">
        <v>80</v>
      </c>
      <c r="E965" s="60" t="s">
        <v>643</v>
      </c>
      <c r="F965" s="26" t="s">
        <v>35</v>
      </c>
      <c r="G965" s="9"/>
      <c r="H965" s="9"/>
      <c r="I965" s="86"/>
      <c r="J965" s="86"/>
      <c r="K965" s="86"/>
      <c r="L965" s="86"/>
      <c r="M965" s="86"/>
      <c r="N965" s="86"/>
      <c r="O965" s="87"/>
      <c r="P965" s="87"/>
      <c r="Q965" s="87"/>
      <c r="R965" s="87"/>
      <c r="S965" s="87"/>
      <c r="T965" s="87"/>
      <c r="U965" s="87"/>
      <c r="V965" s="87"/>
      <c r="W965" s="87"/>
      <c r="X965" s="87"/>
      <c r="Y965" s="87"/>
      <c r="Z965" s="87"/>
    </row>
    <row r="966" spans="1:26" ht="20.100000000000001" hidden="1" customHeight="1" x14ac:dyDescent="0.25">
      <c r="A966" s="70" t="s">
        <v>697</v>
      </c>
      <c r="B966" s="60" t="s">
        <v>227</v>
      </c>
      <c r="C966" s="60" t="s">
        <v>7</v>
      </c>
      <c r="D966" s="60" t="s">
        <v>80</v>
      </c>
      <c r="E966" s="60" t="s">
        <v>691</v>
      </c>
      <c r="F966" s="26"/>
      <c r="G966" s="9">
        <f t="shared" ref="G966:H967" si="871">G967</f>
        <v>0</v>
      </c>
      <c r="H966" s="9">
        <f t="shared" si="871"/>
        <v>0</v>
      </c>
      <c r="I966" s="86"/>
      <c r="J966" s="86"/>
      <c r="K966" s="86"/>
      <c r="L966" s="86"/>
      <c r="M966" s="86"/>
      <c r="N966" s="86"/>
      <c r="O966" s="87"/>
      <c r="P966" s="87"/>
      <c r="Q966" s="87"/>
      <c r="R966" s="87"/>
      <c r="S966" s="87"/>
      <c r="T966" s="87"/>
      <c r="U966" s="87"/>
      <c r="V966" s="87"/>
      <c r="W966" s="87"/>
      <c r="X966" s="87"/>
      <c r="Y966" s="87"/>
      <c r="Z966" s="87"/>
    </row>
    <row r="967" spans="1:26" ht="33" hidden="1" x14ac:dyDescent="0.25">
      <c r="A967" s="38" t="s">
        <v>12</v>
      </c>
      <c r="B967" s="60" t="s">
        <v>227</v>
      </c>
      <c r="C967" s="60" t="s">
        <v>7</v>
      </c>
      <c r="D967" s="60" t="s">
        <v>80</v>
      </c>
      <c r="E967" s="60" t="s">
        <v>691</v>
      </c>
      <c r="F967" s="60" t="s">
        <v>13</v>
      </c>
      <c r="G967" s="9">
        <f t="shared" si="871"/>
        <v>0</v>
      </c>
      <c r="H967" s="9">
        <f t="shared" si="871"/>
        <v>0</v>
      </c>
      <c r="I967" s="86"/>
      <c r="J967" s="86"/>
      <c r="K967" s="86"/>
      <c r="L967" s="86"/>
      <c r="M967" s="86"/>
      <c r="N967" s="86"/>
      <c r="O967" s="87"/>
      <c r="P967" s="87"/>
      <c r="Q967" s="87"/>
      <c r="R967" s="87"/>
      <c r="S967" s="87"/>
      <c r="T967" s="87"/>
      <c r="U967" s="87"/>
      <c r="V967" s="87"/>
      <c r="W967" s="87"/>
      <c r="X967" s="87"/>
      <c r="Y967" s="87"/>
      <c r="Z967" s="87"/>
    </row>
    <row r="968" spans="1:26" ht="16.5" hidden="1" customHeight="1" x14ac:dyDescent="0.25">
      <c r="A968" s="70" t="s">
        <v>14</v>
      </c>
      <c r="B968" s="60" t="s">
        <v>227</v>
      </c>
      <c r="C968" s="60" t="s">
        <v>7</v>
      </c>
      <c r="D968" s="60" t="s">
        <v>80</v>
      </c>
      <c r="E968" s="60" t="s">
        <v>691</v>
      </c>
      <c r="F968" s="26" t="s">
        <v>35</v>
      </c>
      <c r="G968" s="9"/>
      <c r="H968" s="9"/>
      <c r="I968" s="86"/>
      <c r="J968" s="86"/>
      <c r="K968" s="86"/>
      <c r="L968" s="86"/>
      <c r="M968" s="86"/>
      <c r="N968" s="86"/>
      <c r="O968" s="87"/>
      <c r="P968" s="87"/>
      <c r="Q968" s="87"/>
      <c r="R968" s="87"/>
      <c r="S968" s="87"/>
      <c r="T968" s="87"/>
      <c r="U968" s="87"/>
      <c r="V968" s="87"/>
      <c r="W968" s="87"/>
      <c r="X968" s="87"/>
      <c r="Y968" s="87"/>
      <c r="Z968" s="87"/>
    </row>
    <row r="969" spans="1:26" ht="82.5" hidden="1" x14ac:dyDescent="0.25">
      <c r="A969" s="38" t="s">
        <v>34</v>
      </c>
      <c r="B969" s="60">
        <v>917</v>
      </c>
      <c r="C969" s="60" t="s">
        <v>7</v>
      </c>
      <c r="D969" s="60" t="s">
        <v>80</v>
      </c>
      <c r="E969" s="60" t="s">
        <v>55</v>
      </c>
      <c r="F969" s="60"/>
      <c r="G969" s="17">
        <f t="shared" ref="G969:H972" si="872">G970</f>
        <v>0</v>
      </c>
      <c r="H969" s="17">
        <f t="shared" si="872"/>
        <v>0</v>
      </c>
      <c r="I969" s="86"/>
      <c r="J969" s="86"/>
      <c r="K969" s="86"/>
      <c r="L969" s="86"/>
      <c r="M969" s="86"/>
      <c r="N969" s="86"/>
      <c r="O969" s="87"/>
      <c r="P969" s="87"/>
      <c r="Q969" s="87"/>
      <c r="R969" s="87"/>
      <c r="S969" s="87"/>
      <c r="T969" s="87"/>
      <c r="U969" s="87"/>
      <c r="V969" s="87"/>
      <c r="W969" s="87"/>
      <c r="X969" s="87"/>
      <c r="Y969" s="87"/>
      <c r="Z969" s="87"/>
    </row>
    <row r="970" spans="1:26" ht="20.100000000000001" hidden="1" customHeight="1" x14ac:dyDescent="0.25">
      <c r="A970" s="38" t="s">
        <v>15</v>
      </c>
      <c r="B970" s="60" t="s">
        <v>227</v>
      </c>
      <c r="C970" s="60" t="s">
        <v>7</v>
      </c>
      <c r="D970" s="60" t="s">
        <v>80</v>
      </c>
      <c r="E970" s="60" t="s">
        <v>56</v>
      </c>
      <c r="F970" s="60"/>
      <c r="G970" s="17">
        <f t="shared" si="872"/>
        <v>0</v>
      </c>
      <c r="H970" s="17">
        <f t="shared" si="872"/>
        <v>0</v>
      </c>
      <c r="I970" s="86"/>
      <c r="J970" s="86"/>
      <c r="K970" s="86"/>
      <c r="L970" s="86"/>
      <c r="M970" s="86"/>
      <c r="N970" s="86"/>
      <c r="O970" s="87"/>
      <c r="P970" s="87"/>
      <c r="Q970" s="87"/>
      <c r="R970" s="87"/>
      <c r="S970" s="87"/>
      <c r="T970" s="87"/>
      <c r="U970" s="87"/>
      <c r="V970" s="87"/>
      <c r="W970" s="87"/>
      <c r="X970" s="87"/>
      <c r="Y970" s="87"/>
      <c r="Z970" s="87"/>
    </row>
    <row r="971" spans="1:26" ht="20.100000000000001" hidden="1" customHeight="1" x14ac:dyDescent="0.25">
      <c r="A971" s="38" t="s">
        <v>16</v>
      </c>
      <c r="B971" s="60" t="s">
        <v>227</v>
      </c>
      <c r="C971" s="60" t="s">
        <v>7</v>
      </c>
      <c r="D971" s="60" t="s">
        <v>80</v>
      </c>
      <c r="E971" s="60" t="s">
        <v>57</v>
      </c>
      <c r="F971" s="60"/>
      <c r="G971" s="17">
        <f t="shared" si="872"/>
        <v>0</v>
      </c>
      <c r="H971" s="17">
        <f t="shared" si="872"/>
        <v>0</v>
      </c>
      <c r="I971" s="86"/>
      <c r="J971" s="86"/>
      <c r="K971" s="86"/>
      <c r="L971" s="86"/>
      <c r="M971" s="86"/>
      <c r="N971" s="86"/>
      <c r="O971" s="87"/>
      <c r="P971" s="87"/>
      <c r="Q971" s="87"/>
      <c r="R971" s="87"/>
      <c r="S971" s="87"/>
      <c r="T971" s="87"/>
      <c r="U971" s="87"/>
      <c r="V971" s="87"/>
      <c r="W971" s="87"/>
      <c r="X971" s="87"/>
      <c r="Y971" s="87"/>
      <c r="Z971" s="87"/>
    </row>
    <row r="972" spans="1:26" ht="33" hidden="1" x14ac:dyDescent="0.25">
      <c r="A972" s="38" t="s">
        <v>12</v>
      </c>
      <c r="B972" s="60" t="s">
        <v>227</v>
      </c>
      <c r="C972" s="60" t="s">
        <v>7</v>
      </c>
      <c r="D972" s="60" t="s">
        <v>80</v>
      </c>
      <c r="E972" s="60" t="s">
        <v>57</v>
      </c>
      <c r="F972" s="60" t="s">
        <v>13</v>
      </c>
      <c r="G972" s="18">
        <f t="shared" si="872"/>
        <v>0</v>
      </c>
      <c r="H972" s="18">
        <f t="shared" si="872"/>
        <v>0</v>
      </c>
      <c r="I972" s="86"/>
      <c r="J972" s="86"/>
      <c r="K972" s="86"/>
      <c r="L972" s="86"/>
      <c r="M972" s="86"/>
      <c r="N972" s="86"/>
      <c r="O972" s="87"/>
      <c r="P972" s="87"/>
      <c r="Q972" s="87"/>
      <c r="R972" s="87"/>
      <c r="S972" s="87"/>
      <c r="T972" s="87"/>
      <c r="U972" s="87"/>
      <c r="V972" s="87"/>
      <c r="W972" s="87"/>
      <c r="X972" s="87"/>
      <c r="Y972" s="87"/>
      <c r="Z972" s="87"/>
    </row>
    <row r="973" spans="1:26" ht="18.75" hidden="1" customHeight="1" x14ac:dyDescent="0.25">
      <c r="A973" s="38" t="s">
        <v>14</v>
      </c>
      <c r="B973" s="60" t="s">
        <v>227</v>
      </c>
      <c r="C973" s="60" t="s">
        <v>7</v>
      </c>
      <c r="D973" s="60" t="s">
        <v>80</v>
      </c>
      <c r="E973" s="60" t="s">
        <v>57</v>
      </c>
      <c r="F973" s="9">
        <v>610</v>
      </c>
      <c r="G973" s="9"/>
      <c r="H973" s="9"/>
      <c r="I973" s="86"/>
      <c r="J973" s="86"/>
      <c r="K973" s="86"/>
      <c r="L973" s="86"/>
      <c r="M973" s="86"/>
      <c r="N973" s="86"/>
      <c r="O973" s="87"/>
      <c r="P973" s="87"/>
      <c r="Q973" s="87"/>
      <c r="R973" s="87"/>
      <c r="S973" s="87"/>
      <c r="T973" s="87"/>
      <c r="U973" s="87"/>
      <c r="V973" s="87"/>
      <c r="W973" s="87"/>
      <c r="X973" s="87"/>
      <c r="Y973" s="87"/>
      <c r="Z973" s="87"/>
    </row>
    <row r="974" spans="1:26" ht="82.5" hidden="1" x14ac:dyDescent="0.25">
      <c r="A974" s="25" t="s">
        <v>119</v>
      </c>
      <c r="B974" s="60" t="s">
        <v>227</v>
      </c>
      <c r="C974" s="60" t="s">
        <v>7</v>
      </c>
      <c r="D974" s="60" t="s">
        <v>80</v>
      </c>
      <c r="E974" s="60" t="s">
        <v>120</v>
      </c>
      <c r="F974" s="60"/>
      <c r="G974" s="9">
        <f t="shared" ref="G974:V977" si="873">G975</f>
        <v>410</v>
      </c>
      <c r="H974" s="9">
        <f t="shared" si="873"/>
        <v>0</v>
      </c>
      <c r="I974" s="9">
        <f t="shared" si="873"/>
        <v>0</v>
      </c>
      <c r="J974" s="9">
        <f t="shared" si="873"/>
        <v>0</v>
      </c>
      <c r="K974" s="9">
        <f t="shared" si="873"/>
        <v>0</v>
      </c>
      <c r="L974" s="9">
        <f t="shared" si="873"/>
        <v>0</v>
      </c>
      <c r="M974" s="9">
        <f t="shared" si="873"/>
        <v>410</v>
      </c>
      <c r="N974" s="9">
        <f t="shared" si="873"/>
        <v>0</v>
      </c>
      <c r="O974" s="9">
        <f t="shared" si="873"/>
        <v>0</v>
      </c>
      <c r="P974" s="9">
        <f t="shared" si="873"/>
        <v>0</v>
      </c>
      <c r="Q974" s="9">
        <f t="shared" si="873"/>
        <v>0</v>
      </c>
      <c r="R974" s="9">
        <f t="shared" si="873"/>
        <v>0</v>
      </c>
      <c r="S974" s="9">
        <f t="shared" si="873"/>
        <v>410</v>
      </c>
      <c r="T974" s="9">
        <f t="shared" si="873"/>
        <v>0</v>
      </c>
      <c r="U974" s="9">
        <f t="shared" si="873"/>
        <v>0</v>
      </c>
      <c r="V974" s="9">
        <f t="shared" si="873"/>
        <v>0</v>
      </c>
      <c r="W974" s="9">
        <f t="shared" ref="U974:Z977" si="874">W975</f>
        <v>0</v>
      </c>
      <c r="X974" s="9">
        <f t="shared" si="874"/>
        <v>0</v>
      </c>
      <c r="Y974" s="9">
        <f t="shared" si="874"/>
        <v>410</v>
      </c>
      <c r="Z974" s="9">
        <f t="shared" si="874"/>
        <v>0</v>
      </c>
    </row>
    <row r="975" spans="1:26" ht="20.100000000000001" hidden="1" customHeight="1" x14ac:dyDescent="0.25">
      <c r="A975" s="38" t="s">
        <v>15</v>
      </c>
      <c r="B975" s="60" t="s">
        <v>227</v>
      </c>
      <c r="C975" s="60" t="s">
        <v>7</v>
      </c>
      <c r="D975" s="60" t="s">
        <v>80</v>
      </c>
      <c r="E975" s="60" t="s">
        <v>150</v>
      </c>
      <c r="F975" s="60"/>
      <c r="G975" s="9">
        <f t="shared" si="873"/>
        <v>410</v>
      </c>
      <c r="H975" s="9">
        <f t="shared" si="873"/>
        <v>0</v>
      </c>
      <c r="I975" s="9">
        <f t="shared" si="873"/>
        <v>0</v>
      </c>
      <c r="J975" s="9">
        <f t="shared" si="873"/>
        <v>0</v>
      </c>
      <c r="K975" s="9">
        <f t="shared" si="873"/>
        <v>0</v>
      </c>
      <c r="L975" s="9">
        <f t="shared" si="873"/>
        <v>0</v>
      </c>
      <c r="M975" s="9">
        <f t="shared" si="873"/>
        <v>410</v>
      </c>
      <c r="N975" s="9">
        <f t="shared" si="873"/>
        <v>0</v>
      </c>
      <c r="O975" s="9">
        <f t="shared" si="873"/>
        <v>0</v>
      </c>
      <c r="P975" s="9">
        <f t="shared" si="873"/>
        <v>0</v>
      </c>
      <c r="Q975" s="9">
        <f t="shared" si="873"/>
        <v>0</v>
      </c>
      <c r="R975" s="9">
        <f t="shared" si="873"/>
        <v>0</v>
      </c>
      <c r="S975" s="9">
        <f t="shared" si="873"/>
        <v>410</v>
      </c>
      <c r="T975" s="9">
        <f t="shared" si="873"/>
        <v>0</v>
      </c>
      <c r="U975" s="9">
        <f t="shared" si="874"/>
        <v>0</v>
      </c>
      <c r="V975" s="9">
        <f t="shared" si="874"/>
        <v>0</v>
      </c>
      <c r="W975" s="9">
        <f t="shared" si="874"/>
        <v>0</v>
      </c>
      <c r="X975" s="9">
        <f t="shared" si="874"/>
        <v>0</v>
      </c>
      <c r="Y975" s="9">
        <f t="shared" si="874"/>
        <v>410</v>
      </c>
      <c r="Z975" s="9">
        <f t="shared" si="874"/>
        <v>0</v>
      </c>
    </row>
    <row r="976" spans="1:26" ht="20.100000000000001" hidden="1" customHeight="1" x14ac:dyDescent="0.25">
      <c r="A976" s="38" t="s">
        <v>16</v>
      </c>
      <c r="B976" s="60" t="s">
        <v>227</v>
      </c>
      <c r="C976" s="60" t="s">
        <v>7</v>
      </c>
      <c r="D976" s="60" t="s">
        <v>80</v>
      </c>
      <c r="E976" s="60" t="s">
        <v>429</v>
      </c>
      <c r="F976" s="60"/>
      <c r="G976" s="9">
        <f t="shared" si="873"/>
        <v>410</v>
      </c>
      <c r="H976" s="9">
        <f t="shared" si="873"/>
        <v>0</v>
      </c>
      <c r="I976" s="9">
        <f t="shared" si="873"/>
        <v>0</v>
      </c>
      <c r="J976" s="9">
        <f t="shared" si="873"/>
        <v>0</v>
      </c>
      <c r="K976" s="9">
        <f t="shared" si="873"/>
        <v>0</v>
      </c>
      <c r="L976" s="9">
        <f t="shared" si="873"/>
        <v>0</v>
      </c>
      <c r="M976" s="9">
        <f t="shared" si="873"/>
        <v>410</v>
      </c>
      <c r="N976" s="9">
        <f t="shared" si="873"/>
        <v>0</v>
      </c>
      <c r="O976" s="9">
        <f t="shared" si="873"/>
        <v>0</v>
      </c>
      <c r="P976" s="9">
        <f t="shared" si="873"/>
        <v>0</v>
      </c>
      <c r="Q976" s="9">
        <f t="shared" si="873"/>
        <v>0</v>
      </c>
      <c r="R976" s="9">
        <f t="shared" si="873"/>
        <v>0</v>
      </c>
      <c r="S976" s="9">
        <f t="shared" si="873"/>
        <v>410</v>
      </c>
      <c r="T976" s="9">
        <f t="shared" si="873"/>
        <v>0</v>
      </c>
      <c r="U976" s="9">
        <f t="shared" si="874"/>
        <v>0</v>
      </c>
      <c r="V976" s="9">
        <f t="shared" si="874"/>
        <v>0</v>
      </c>
      <c r="W976" s="9">
        <f t="shared" si="874"/>
        <v>0</v>
      </c>
      <c r="X976" s="9">
        <f t="shared" si="874"/>
        <v>0</v>
      </c>
      <c r="Y976" s="9">
        <f t="shared" si="874"/>
        <v>410</v>
      </c>
      <c r="Z976" s="9">
        <f t="shared" si="874"/>
        <v>0</v>
      </c>
    </row>
    <row r="977" spans="1:26" ht="33" hidden="1" x14ac:dyDescent="0.25">
      <c r="A977" s="38" t="s">
        <v>12</v>
      </c>
      <c r="B977" s="60" t="s">
        <v>227</v>
      </c>
      <c r="C977" s="60" t="s">
        <v>7</v>
      </c>
      <c r="D977" s="60" t="s">
        <v>80</v>
      </c>
      <c r="E977" s="60" t="s">
        <v>430</v>
      </c>
      <c r="F977" s="60" t="s">
        <v>13</v>
      </c>
      <c r="G977" s="9">
        <f t="shared" si="873"/>
        <v>410</v>
      </c>
      <c r="H977" s="9">
        <f t="shared" si="873"/>
        <v>0</v>
      </c>
      <c r="I977" s="9">
        <f t="shared" si="873"/>
        <v>0</v>
      </c>
      <c r="J977" s="9">
        <f t="shared" si="873"/>
        <v>0</v>
      </c>
      <c r="K977" s="9">
        <f t="shared" si="873"/>
        <v>0</v>
      </c>
      <c r="L977" s="9">
        <f t="shared" si="873"/>
        <v>0</v>
      </c>
      <c r="M977" s="9">
        <f t="shared" si="873"/>
        <v>410</v>
      </c>
      <c r="N977" s="9">
        <f t="shared" si="873"/>
        <v>0</v>
      </c>
      <c r="O977" s="9">
        <f t="shared" si="873"/>
        <v>0</v>
      </c>
      <c r="P977" s="9">
        <f t="shared" si="873"/>
        <v>0</v>
      </c>
      <c r="Q977" s="9">
        <f t="shared" si="873"/>
        <v>0</v>
      </c>
      <c r="R977" s="9">
        <f t="shared" si="873"/>
        <v>0</v>
      </c>
      <c r="S977" s="9">
        <f t="shared" si="873"/>
        <v>410</v>
      </c>
      <c r="T977" s="9">
        <f t="shared" si="873"/>
        <v>0</v>
      </c>
      <c r="U977" s="9">
        <f t="shared" si="874"/>
        <v>0</v>
      </c>
      <c r="V977" s="9">
        <f t="shared" si="874"/>
        <v>0</v>
      </c>
      <c r="W977" s="9">
        <f t="shared" si="874"/>
        <v>0</v>
      </c>
      <c r="X977" s="9">
        <f t="shared" si="874"/>
        <v>0</v>
      </c>
      <c r="Y977" s="9">
        <f t="shared" si="874"/>
        <v>410</v>
      </c>
      <c r="Z977" s="9">
        <f t="shared" si="874"/>
        <v>0</v>
      </c>
    </row>
    <row r="978" spans="1:26" ht="15" hidden="1" customHeight="1" x14ac:dyDescent="0.25">
      <c r="A978" s="38" t="s">
        <v>14</v>
      </c>
      <c r="B978" s="60" t="s">
        <v>227</v>
      </c>
      <c r="C978" s="60" t="s">
        <v>7</v>
      </c>
      <c r="D978" s="60" t="s">
        <v>80</v>
      </c>
      <c r="E978" s="60" t="s">
        <v>430</v>
      </c>
      <c r="F978" s="26" t="s">
        <v>35</v>
      </c>
      <c r="G978" s="9">
        <v>410</v>
      </c>
      <c r="H978" s="9"/>
      <c r="I978" s="86"/>
      <c r="J978" s="86"/>
      <c r="K978" s="86"/>
      <c r="L978" s="86"/>
      <c r="M978" s="9">
        <f>G978+I978+J978+K978+L978</f>
        <v>410</v>
      </c>
      <c r="N978" s="9">
        <f>H978+L978</f>
        <v>0</v>
      </c>
      <c r="O978" s="87"/>
      <c r="P978" s="87"/>
      <c r="Q978" s="87"/>
      <c r="R978" s="87"/>
      <c r="S978" s="9">
        <f>M978+O978+P978+Q978+R978</f>
        <v>410</v>
      </c>
      <c r="T978" s="9">
        <f>N978+R978</f>
        <v>0</v>
      </c>
      <c r="U978" s="87"/>
      <c r="V978" s="87"/>
      <c r="W978" s="87"/>
      <c r="X978" s="87"/>
      <c r="Y978" s="9">
        <f>S978+U978+V978+W978+X978</f>
        <v>410</v>
      </c>
      <c r="Z978" s="9">
        <f>T978+X978</f>
        <v>0</v>
      </c>
    </row>
    <row r="979" spans="1:26" ht="33" hidden="1" x14ac:dyDescent="0.25">
      <c r="A979" s="25" t="s">
        <v>324</v>
      </c>
      <c r="B979" s="60" t="s">
        <v>227</v>
      </c>
      <c r="C979" s="60" t="s">
        <v>7</v>
      </c>
      <c r="D979" s="60" t="s">
        <v>80</v>
      </c>
      <c r="E979" s="60" t="s">
        <v>394</v>
      </c>
      <c r="F979" s="26"/>
      <c r="G979" s="9">
        <f t="shared" ref="G979:H981" si="875">G980</f>
        <v>0</v>
      </c>
      <c r="H979" s="9">
        <f t="shared" si="875"/>
        <v>0</v>
      </c>
      <c r="I979" s="86"/>
      <c r="J979" s="86"/>
      <c r="K979" s="86"/>
      <c r="L979" s="86"/>
      <c r="M979" s="86"/>
      <c r="N979" s="86"/>
      <c r="O979" s="87"/>
      <c r="P979" s="87"/>
      <c r="Q979" s="87"/>
      <c r="R979" s="87"/>
      <c r="S979" s="87"/>
      <c r="T979" s="87"/>
      <c r="U979" s="87"/>
      <c r="V979" s="87"/>
      <c r="W979" s="87"/>
      <c r="X979" s="87"/>
      <c r="Y979" s="87"/>
      <c r="Z979" s="87"/>
    </row>
    <row r="980" spans="1:26" ht="66" hidden="1" x14ac:dyDescent="0.25">
      <c r="A980" s="25" t="s">
        <v>504</v>
      </c>
      <c r="B980" s="60" t="s">
        <v>227</v>
      </c>
      <c r="C980" s="60" t="s">
        <v>7</v>
      </c>
      <c r="D980" s="60" t="s">
        <v>80</v>
      </c>
      <c r="E980" s="60" t="s">
        <v>503</v>
      </c>
      <c r="F980" s="26"/>
      <c r="G980" s="9">
        <f t="shared" si="875"/>
        <v>0</v>
      </c>
      <c r="H980" s="9">
        <f t="shared" si="875"/>
        <v>0</v>
      </c>
      <c r="I980" s="86"/>
      <c r="J980" s="86"/>
      <c r="K980" s="86"/>
      <c r="L980" s="86"/>
      <c r="M980" s="86"/>
      <c r="N980" s="86"/>
      <c r="O980" s="87"/>
      <c r="P980" s="87"/>
      <c r="Q980" s="87"/>
      <c r="R980" s="87"/>
      <c r="S980" s="87"/>
      <c r="T980" s="87"/>
      <c r="U980" s="87"/>
      <c r="V980" s="87"/>
      <c r="W980" s="87"/>
      <c r="X980" s="87"/>
      <c r="Y980" s="87"/>
      <c r="Z980" s="87"/>
    </row>
    <row r="981" spans="1:26" ht="33" hidden="1" x14ac:dyDescent="0.25">
      <c r="A981" s="38" t="s">
        <v>12</v>
      </c>
      <c r="B981" s="60" t="s">
        <v>227</v>
      </c>
      <c r="C981" s="60" t="s">
        <v>7</v>
      </c>
      <c r="D981" s="60" t="s">
        <v>80</v>
      </c>
      <c r="E981" s="60" t="s">
        <v>503</v>
      </c>
      <c r="F981" s="60" t="s">
        <v>13</v>
      </c>
      <c r="G981" s="9">
        <f t="shared" si="875"/>
        <v>0</v>
      </c>
      <c r="H981" s="9">
        <f t="shared" si="875"/>
        <v>0</v>
      </c>
      <c r="I981" s="86"/>
      <c r="J981" s="86"/>
      <c r="K981" s="86"/>
      <c r="L981" s="86"/>
      <c r="M981" s="86"/>
      <c r="N981" s="86"/>
      <c r="O981" s="87"/>
      <c r="P981" s="87"/>
      <c r="Q981" s="87"/>
      <c r="R981" s="87"/>
      <c r="S981" s="87"/>
      <c r="T981" s="87"/>
      <c r="U981" s="87"/>
      <c r="V981" s="87"/>
      <c r="W981" s="87"/>
      <c r="X981" s="87"/>
      <c r="Y981" s="87"/>
      <c r="Z981" s="87"/>
    </row>
    <row r="982" spans="1:26" ht="20.100000000000001" hidden="1" customHeight="1" x14ac:dyDescent="0.25">
      <c r="A982" s="38" t="s">
        <v>14</v>
      </c>
      <c r="B982" s="60" t="s">
        <v>227</v>
      </c>
      <c r="C982" s="60" t="s">
        <v>7</v>
      </c>
      <c r="D982" s="60" t="s">
        <v>80</v>
      </c>
      <c r="E982" s="60" t="s">
        <v>503</v>
      </c>
      <c r="F982" s="60" t="s">
        <v>35</v>
      </c>
      <c r="G982" s="9"/>
      <c r="H982" s="9"/>
      <c r="I982" s="86"/>
      <c r="J982" s="86"/>
      <c r="K982" s="86"/>
      <c r="L982" s="86"/>
      <c r="M982" s="86"/>
      <c r="N982" s="86"/>
      <c r="O982" s="87"/>
      <c r="P982" s="87"/>
      <c r="Q982" s="87"/>
      <c r="R982" s="87"/>
      <c r="S982" s="87"/>
      <c r="T982" s="87"/>
      <c r="U982" s="87"/>
      <c r="V982" s="87"/>
      <c r="W982" s="87"/>
      <c r="X982" s="87"/>
      <c r="Y982" s="87"/>
      <c r="Z982" s="87"/>
    </row>
    <row r="983" spans="1:26" ht="20.100000000000001" hidden="1" customHeight="1" x14ac:dyDescent="0.25">
      <c r="A983" s="38" t="s">
        <v>62</v>
      </c>
      <c r="B983" s="60" t="s">
        <v>227</v>
      </c>
      <c r="C983" s="60" t="s">
        <v>7</v>
      </c>
      <c r="D983" s="60" t="s">
        <v>80</v>
      </c>
      <c r="E983" s="60" t="s">
        <v>63</v>
      </c>
      <c r="F983" s="60"/>
      <c r="G983" s="9">
        <f>G984</f>
        <v>0</v>
      </c>
      <c r="H983" s="9">
        <f>H985</f>
        <v>0</v>
      </c>
      <c r="I983" s="86"/>
      <c r="J983" s="86"/>
      <c r="K983" s="86"/>
      <c r="L983" s="86"/>
      <c r="M983" s="86"/>
      <c r="N983" s="86"/>
      <c r="O983" s="87"/>
      <c r="P983" s="87"/>
      <c r="Q983" s="87"/>
      <c r="R983" s="87"/>
      <c r="S983" s="87"/>
      <c r="T983" s="87"/>
      <c r="U983" s="87"/>
      <c r="V983" s="87"/>
      <c r="W983" s="87"/>
      <c r="X983" s="87"/>
      <c r="Y983" s="87"/>
      <c r="Z983" s="87"/>
    </row>
    <row r="984" spans="1:26" ht="20.100000000000001" hidden="1" customHeight="1" x14ac:dyDescent="0.25">
      <c r="A984" s="38" t="s">
        <v>15</v>
      </c>
      <c r="B984" s="60" t="s">
        <v>227</v>
      </c>
      <c r="C984" s="60" t="s">
        <v>7</v>
      </c>
      <c r="D984" s="60" t="s">
        <v>80</v>
      </c>
      <c r="E984" s="60" t="s">
        <v>64</v>
      </c>
      <c r="F984" s="60"/>
      <c r="G984" s="9">
        <f>G985</f>
        <v>0</v>
      </c>
      <c r="H984" s="9"/>
      <c r="I984" s="86"/>
      <c r="J984" s="86"/>
      <c r="K984" s="86"/>
      <c r="L984" s="86"/>
      <c r="M984" s="86"/>
      <c r="N984" s="86"/>
      <c r="O984" s="87"/>
      <c r="P984" s="87"/>
      <c r="Q984" s="87"/>
      <c r="R984" s="87"/>
      <c r="S984" s="87"/>
      <c r="T984" s="87"/>
      <c r="U984" s="87"/>
      <c r="V984" s="87"/>
      <c r="W984" s="87"/>
      <c r="X984" s="87"/>
      <c r="Y984" s="87"/>
      <c r="Z984" s="87"/>
    </row>
    <row r="985" spans="1:26" ht="20.100000000000001" hidden="1" customHeight="1" x14ac:dyDescent="0.25">
      <c r="A985" s="38" t="s">
        <v>16</v>
      </c>
      <c r="B985" s="60" t="s">
        <v>227</v>
      </c>
      <c r="C985" s="60" t="s">
        <v>7</v>
      </c>
      <c r="D985" s="60" t="s">
        <v>80</v>
      </c>
      <c r="E985" s="60" t="s">
        <v>678</v>
      </c>
      <c r="F985" s="60"/>
      <c r="G985" s="9">
        <f t="shared" ref="G985:H986" si="876">G986</f>
        <v>0</v>
      </c>
      <c r="H985" s="9">
        <f t="shared" si="876"/>
        <v>0</v>
      </c>
      <c r="I985" s="86"/>
      <c r="J985" s="86"/>
      <c r="K985" s="86"/>
      <c r="L985" s="86"/>
      <c r="M985" s="86"/>
      <c r="N985" s="86"/>
      <c r="O985" s="87"/>
      <c r="P985" s="87"/>
      <c r="Q985" s="87"/>
      <c r="R985" s="87"/>
      <c r="S985" s="87"/>
      <c r="T985" s="87"/>
      <c r="U985" s="87"/>
      <c r="V985" s="87"/>
      <c r="W985" s="87"/>
      <c r="X985" s="87"/>
      <c r="Y985" s="87"/>
      <c r="Z985" s="87"/>
    </row>
    <row r="986" spans="1:26" ht="33" hidden="1" x14ac:dyDescent="0.25">
      <c r="A986" s="38" t="s">
        <v>12</v>
      </c>
      <c r="B986" s="60" t="s">
        <v>227</v>
      </c>
      <c r="C986" s="60" t="s">
        <v>7</v>
      </c>
      <c r="D986" s="60" t="s">
        <v>80</v>
      </c>
      <c r="E986" s="60" t="s">
        <v>678</v>
      </c>
      <c r="F986" s="26" t="s">
        <v>13</v>
      </c>
      <c r="G986" s="9">
        <f t="shared" si="876"/>
        <v>0</v>
      </c>
      <c r="H986" s="9">
        <f t="shared" si="876"/>
        <v>0</v>
      </c>
      <c r="I986" s="86"/>
      <c r="J986" s="86"/>
      <c r="K986" s="86"/>
      <c r="L986" s="86"/>
      <c r="M986" s="86"/>
      <c r="N986" s="86"/>
      <c r="O986" s="87"/>
      <c r="P986" s="87"/>
      <c r="Q986" s="87"/>
      <c r="R986" s="87"/>
      <c r="S986" s="87"/>
      <c r="T986" s="87"/>
      <c r="U986" s="87"/>
      <c r="V986" s="87"/>
      <c r="W986" s="87"/>
      <c r="X986" s="87"/>
      <c r="Y986" s="87"/>
      <c r="Z986" s="87"/>
    </row>
    <row r="987" spans="1:26" ht="16.5" hidden="1" customHeight="1" x14ac:dyDescent="0.25">
      <c r="A987" s="38" t="s">
        <v>14</v>
      </c>
      <c r="B987" s="60" t="s">
        <v>227</v>
      </c>
      <c r="C987" s="60" t="s">
        <v>7</v>
      </c>
      <c r="D987" s="60" t="s">
        <v>80</v>
      </c>
      <c r="E987" s="60" t="s">
        <v>678</v>
      </c>
      <c r="F987" s="26" t="s">
        <v>35</v>
      </c>
      <c r="G987" s="9"/>
      <c r="H987" s="9"/>
      <c r="I987" s="86"/>
      <c r="J987" s="86"/>
      <c r="K987" s="86"/>
      <c r="L987" s="86"/>
      <c r="M987" s="86"/>
      <c r="N987" s="86"/>
      <c r="O987" s="87"/>
      <c r="P987" s="87"/>
      <c r="Q987" s="87"/>
      <c r="R987" s="87"/>
      <c r="S987" s="87"/>
      <c r="T987" s="87"/>
      <c r="U987" s="87"/>
      <c r="V987" s="87"/>
      <c r="W987" s="87"/>
      <c r="X987" s="87"/>
      <c r="Y987" s="87"/>
      <c r="Z987" s="87"/>
    </row>
    <row r="988" spans="1:26" hidden="1" x14ac:dyDescent="0.25">
      <c r="A988" s="38"/>
      <c r="B988" s="60"/>
      <c r="C988" s="60"/>
      <c r="D988" s="60"/>
      <c r="E988" s="60"/>
      <c r="F988" s="26"/>
      <c r="G988" s="9"/>
      <c r="H988" s="9"/>
      <c r="I988" s="86"/>
      <c r="J988" s="86"/>
      <c r="K988" s="86"/>
      <c r="L988" s="86"/>
      <c r="M988" s="86"/>
      <c r="N988" s="86"/>
      <c r="O988" s="87"/>
      <c r="P988" s="87"/>
      <c r="Q988" s="87"/>
      <c r="R988" s="87"/>
      <c r="S988" s="87"/>
      <c r="T988" s="87"/>
      <c r="U988" s="87"/>
      <c r="V988" s="87"/>
      <c r="W988" s="87"/>
      <c r="X988" s="87"/>
      <c r="Y988" s="87"/>
      <c r="Z988" s="87"/>
    </row>
    <row r="989" spans="1:26" ht="18.75" hidden="1" x14ac:dyDescent="0.3">
      <c r="A989" s="52" t="s">
        <v>233</v>
      </c>
      <c r="B989" s="59" t="s">
        <v>227</v>
      </c>
      <c r="C989" s="59" t="s">
        <v>153</v>
      </c>
      <c r="D989" s="59" t="s">
        <v>22</v>
      </c>
      <c r="E989" s="59"/>
      <c r="F989" s="59"/>
      <c r="G989" s="15">
        <f>G990+G1007+G1002</f>
        <v>18203</v>
      </c>
      <c r="H989" s="15">
        <f t="shared" ref="H989:N989" si="877">H990+H1007+H1002</f>
        <v>0</v>
      </c>
      <c r="I989" s="15">
        <f t="shared" si="877"/>
        <v>0</v>
      </c>
      <c r="J989" s="15">
        <f t="shared" si="877"/>
        <v>0</v>
      </c>
      <c r="K989" s="15">
        <f t="shared" si="877"/>
        <v>0</v>
      </c>
      <c r="L989" s="15">
        <f t="shared" si="877"/>
        <v>0</v>
      </c>
      <c r="M989" s="15">
        <f t="shared" si="877"/>
        <v>18203</v>
      </c>
      <c r="N989" s="15">
        <f t="shared" si="877"/>
        <v>0</v>
      </c>
      <c r="O989" s="15">
        <f t="shared" ref="O989:T989" si="878">O990+O1007+O1002</f>
        <v>0</v>
      </c>
      <c r="P989" s="15">
        <f t="shared" si="878"/>
        <v>0</v>
      </c>
      <c r="Q989" s="15">
        <f t="shared" si="878"/>
        <v>0</v>
      </c>
      <c r="R989" s="15">
        <f t="shared" si="878"/>
        <v>0</v>
      </c>
      <c r="S989" s="15">
        <f t="shared" si="878"/>
        <v>18203</v>
      </c>
      <c r="T989" s="15">
        <f t="shared" si="878"/>
        <v>0</v>
      </c>
      <c r="U989" s="15">
        <f t="shared" ref="U989:Z989" si="879">U990+U1007+U1002</f>
        <v>0</v>
      </c>
      <c r="V989" s="15">
        <f t="shared" si="879"/>
        <v>0</v>
      </c>
      <c r="W989" s="15">
        <f t="shared" si="879"/>
        <v>0</v>
      </c>
      <c r="X989" s="15">
        <f t="shared" si="879"/>
        <v>0</v>
      </c>
      <c r="Y989" s="15">
        <f t="shared" si="879"/>
        <v>18203</v>
      </c>
      <c r="Z989" s="15">
        <f t="shared" si="879"/>
        <v>0</v>
      </c>
    </row>
    <row r="990" spans="1:26" ht="33" hidden="1" x14ac:dyDescent="0.25">
      <c r="A990" s="28" t="s">
        <v>424</v>
      </c>
      <c r="B990" s="60" t="s">
        <v>227</v>
      </c>
      <c r="C990" s="60" t="s">
        <v>153</v>
      </c>
      <c r="D990" s="60" t="s">
        <v>22</v>
      </c>
      <c r="E990" s="60" t="s">
        <v>228</v>
      </c>
      <c r="F990" s="60"/>
      <c r="G990" s="17">
        <f t="shared" ref="G990" si="880">G991+G995</f>
        <v>18185</v>
      </c>
      <c r="H990" s="17">
        <f t="shared" ref="H990:N990" si="881">H991+H995</f>
        <v>0</v>
      </c>
      <c r="I990" s="17">
        <f t="shared" si="881"/>
        <v>0</v>
      </c>
      <c r="J990" s="17">
        <f t="shared" si="881"/>
        <v>0</v>
      </c>
      <c r="K990" s="17">
        <f t="shared" si="881"/>
        <v>0</v>
      </c>
      <c r="L990" s="17">
        <f t="shared" si="881"/>
        <v>0</v>
      </c>
      <c r="M990" s="17">
        <f t="shared" si="881"/>
        <v>18185</v>
      </c>
      <c r="N990" s="17">
        <f t="shared" si="881"/>
        <v>0</v>
      </c>
      <c r="O990" s="17">
        <f t="shared" ref="O990:T990" si="882">O991+O995</f>
        <v>0</v>
      </c>
      <c r="P990" s="17">
        <f t="shared" si="882"/>
        <v>0</v>
      </c>
      <c r="Q990" s="17">
        <f t="shared" si="882"/>
        <v>0</v>
      </c>
      <c r="R990" s="17">
        <f t="shared" si="882"/>
        <v>0</v>
      </c>
      <c r="S990" s="17">
        <f t="shared" si="882"/>
        <v>18185</v>
      </c>
      <c r="T990" s="17">
        <f t="shared" si="882"/>
        <v>0</v>
      </c>
      <c r="U990" s="17">
        <f t="shared" ref="U990:Z990" si="883">U991+U995</f>
        <v>0</v>
      </c>
      <c r="V990" s="17">
        <f t="shared" si="883"/>
        <v>0</v>
      </c>
      <c r="W990" s="17">
        <f t="shared" si="883"/>
        <v>0</v>
      </c>
      <c r="X990" s="17">
        <f t="shared" si="883"/>
        <v>0</v>
      </c>
      <c r="Y990" s="17">
        <f t="shared" si="883"/>
        <v>18185</v>
      </c>
      <c r="Z990" s="17">
        <f t="shared" si="883"/>
        <v>0</v>
      </c>
    </row>
    <row r="991" spans="1:26" ht="33" hidden="1" x14ac:dyDescent="0.25">
      <c r="A991" s="25" t="s">
        <v>10</v>
      </c>
      <c r="B991" s="60" t="s">
        <v>227</v>
      </c>
      <c r="C991" s="60" t="s">
        <v>153</v>
      </c>
      <c r="D991" s="60" t="s">
        <v>22</v>
      </c>
      <c r="E991" s="60" t="s">
        <v>229</v>
      </c>
      <c r="F991" s="60"/>
      <c r="G991" s="17">
        <f t="shared" ref="G991:V993" si="884">G992</f>
        <v>18058</v>
      </c>
      <c r="H991" s="17">
        <f t="shared" si="884"/>
        <v>0</v>
      </c>
      <c r="I991" s="17">
        <f t="shared" si="884"/>
        <v>0</v>
      </c>
      <c r="J991" s="17">
        <f t="shared" si="884"/>
        <v>0</v>
      </c>
      <c r="K991" s="17">
        <f t="shared" si="884"/>
        <v>0</v>
      </c>
      <c r="L991" s="17">
        <f t="shared" si="884"/>
        <v>0</v>
      </c>
      <c r="M991" s="17">
        <f t="shared" si="884"/>
        <v>18058</v>
      </c>
      <c r="N991" s="17">
        <f t="shared" si="884"/>
        <v>0</v>
      </c>
      <c r="O991" s="17">
        <f t="shared" si="884"/>
        <v>0</v>
      </c>
      <c r="P991" s="17">
        <f t="shared" si="884"/>
        <v>0</v>
      </c>
      <c r="Q991" s="17">
        <f t="shared" si="884"/>
        <v>0</v>
      </c>
      <c r="R991" s="17">
        <f t="shared" si="884"/>
        <v>0</v>
      </c>
      <c r="S991" s="17">
        <f t="shared" si="884"/>
        <v>18058</v>
      </c>
      <c r="T991" s="17">
        <f t="shared" si="884"/>
        <v>0</v>
      </c>
      <c r="U991" s="17">
        <f t="shared" si="884"/>
        <v>0</v>
      </c>
      <c r="V991" s="17">
        <f t="shared" si="884"/>
        <v>0</v>
      </c>
      <c r="W991" s="17">
        <f t="shared" ref="U991:Z993" si="885">W992</f>
        <v>0</v>
      </c>
      <c r="X991" s="17">
        <f t="shared" si="885"/>
        <v>0</v>
      </c>
      <c r="Y991" s="17">
        <f t="shared" si="885"/>
        <v>18058</v>
      </c>
      <c r="Z991" s="17">
        <f t="shared" si="885"/>
        <v>0</v>
      </c>
    </row>
    <row r="992" spans="1:26" ht="33" hidden="1" x14ac:dyDescent="0.25">
      <c r="A992" s="38" t="s">
        <v>234</v>
      </c>
      <c r="B992" s="60" t="s">
        <v>227</v>
      </c>
      <c r="C992" s="60" t="s">
        <v>153</v>
      </c>
      <c r="D992" s="60" t="s">
        <v>22</v>
      </c>
      <c r="E992" s="60" t="s">
        <v>235</v>
      </c>
      <c r="F992" s="60"/>
      <c r="G992" s="17">
        <f t="shared" si="884"/>
        <v>18058</v>
      </c>
      <c r="H992" s="17">
        <f t="shared" si="884"/>
        <v>0</v>
      </c>
      <c r="I992" s="17">
        <f t="shared" si="884"/>
        <v>0</v>
      </c>
      <c r="J992" s="17">
        <f t="shared" si="884"/>
        <v>0</v>
      </c>
      <c r="K992" s="17">
        <f t="shared" si="884"/>
        <v>0</v>
      </c>
      <c r="L992" s="17">
        <f t="shared" si="884"/>
        <v>0</v>
      </c>
      <c r="M992" s="17">
        <f t="shared" si="884"/>
        <v>18058</v>
      </c>
      <c r="N992" s="17">
        <f t="shared" si="884"/>
        <v>0</v>
      </c>
      <c r="O992" s="17">
        <f t="shared" si="884"/>
        <v>0</v>
      </c>
      <c r="P992" s="17">
        <f t="shared" si="884"/>
        <v>0</v>
      </c>
      <c r="Q992" s="17">
        <f t="shared" si="884"/>
        <v>0</v>
      </c>
      <c r="R992" s="17">
        <f t="shared" si="884"/>
        <v>0</v>
      </c>
      <c r="S992" s="17">
        <f t="shared" si="884"/>
        <v>18058</v>
      </c>
      <c r="T992" s="17">
        <f t="shared" si="884"/>
        <v>0</v>
      </c>
      <c r="U992" s="17">
        <f t="shared" si="885"/>
        <v>0</v>
      </c>
      <c r="V992" s="17">
        <f t="shared" si="885"/>
        <v>0</v>
      </c>
      <c r="W992" s="17">
        <f t="shared" si="885"/>
        <v>0</v>
      </c>
      <c r="X992" s="17">
        <f t="shared" si="885"/>
        <v>0</v>
      </c>
      <c r="Y992" s="17">
        <f t="shared" si="885"/>
        <v>18058</v>
      </c>
      <c r="Z992" s="17">
        <f t="shared" si="885"/>
        <v>0</v>
      </c>
    </row>
    <row r="993" spans="1:26" ht="33" hidden="1" x14ac:dyDescent="0.25">
      <c r="A993" s="38" t="s">
        <v>12</v>
      </c>
      <c r="B993" s="60" t="s">
        <v>227</v>
      </c>
      <c r="C993" s="60" t="s">
        <v>153</v>
      </c>
      <c r="D993" s="60" t="s">
        <v>22</v>
      </c>
      <c r="E993" s="60" t="s">
        <v>235</v>
      </c>
      <c r="F993" s="60" t="s">
        <v>13</v>
      </c>
      <c r="G993" s="18">
        <f t="shared" si="884"/>
        <v>18058</v>
      </c>
      <c r="H993" s="18">
        <f t="shared" si="884"/>
        <v>0</v>
      </c>
      <c r="I993" s="18">
        <f t="shared" si="884"/>
        <v>0</v>
      </c>
      <c r="J993" s="18">
        <f t="shared" si="884"/>
        <v>0</v>
      </c>
      <c r="K993" s="18">
        <f t="shared" si="884"/>
        <v>0</v>
      </c>
      <c r="L993" s="18">
        <f t="shared" si="884"/>
        <v>0</v>
      </c>
      <c r="M993" s="18">
        <f t="shared" si="884"/>
        <v>18058</v>
      </c>
      <c r="N993" s="18">
        <f t="shared" si="884"/>
        <v>0</v>
      </c>
      <c r="O993" s="18">
        <f t="shared" si="884"/>
        <v>0</v>
      </c>
      <c r="P993" s="18">
        <f t="shared" si="884"/>
        <v>0</v>
      </c>
      <c r="Q993" s="18">
        <f t="shared" si="884"/>
        <v>0</v>
      </c>
      <c r="R993" s="18">
        <f t="shared" si="884"/>
        <v>0</v>
      </c>
      <c r="S993" s="18">
        <f t="shared" si="884"/>
        <v>18058</v>
      </c>
      <c r="T993" s="18">
        <f t="shared" si="884"/>
        <v>0</v>
      </c>
      <c r="U993" s="18">
        <f t="shared" si="885"/>
        <v>0</v>
      </c>
      <c r="V993" s="18">
        <f t="shared" si="885"/>
        <v>0</v>
      </c>
      <c r="W993" s="18">
        <f t="shared" si="885"/>
        <v>0</v>
      </c>
      <c r="X993" s="18">
        <f t="shared" si="885"/>
        <v>0</v>
      </c>
      <c r="Y993" s="18">
        <f t="shared" si="885"/>
        <v>18058</v>
      </c>
      <c r="Z993" s="18">
        <f t="shared" si="885"/>
        <v>0</v>
      </c>
    </row>
    <row r="994" spans="1:26" ht="20.100000000000001" hidden="1" customHeight="1" x14ac:dyDescent="0.25">
      <c r="A994" s="38" t="s">
        <v>14</v>
      </c>
      <c r="B994" s="60" t="s">
        <v>227</v>
      </c>
      <c r="C994" s="60" t="s">
        <v>153</v>
      </c>
      <c r="D994" s="60" t="s">
        <v>22</v>
      </c>
      <c r="E994" s="60" t="s">
        <v>235</v>
      </c>
      <c r="F994" s="60">
        <v>610</v>
      </c>
      <c r="G994" s="9">
        <f>15331+2727</f>
        <v>18058</v>
      </c>
      <c r="H994" s="9"/>
      <c r="I994" s="86"/>
      <c r="J994" s="86"/>
      <c r="K994" s="86"/>
      <c r="L994" s="86"/>
      <c r="M994" s="9">
        <f>G994+I994+J994+K994+L994</f>
        <v>18058</v>
      </c>
      <c r="N994" s="9">
        <f>H994+L994</f>
        <v>0</v>
      </c>
      <c r="O994" s="87"/>
      <c r="P994" s="87"/>
      <c r="Q994" s="87"/>
      <c r="R994" s="87"/>
      <c r="S994" s="9">
        <f>M994+O994+P994+Q994+R994</f>
        <v>18058</v>
      </c>
      <c r="T994" s="9">
        <f>N994+R994</f>
        <v>0</v>
      </c>
      <c r="U994" s="87"/>
      <c r="V994" s="87"/>
      <c r="W994" s="87"/>
      <c r="X994" s="87"/>
      <c r="Y994" s="9">
        <f>S994+U994+V994+W994+X994</f>
        <v>18058</v>
      </c>
      <c r="Z994" s="9">
        <f>T994+X994</f>
        <v>0</v>
      </c>
    </row>
    <row r="995" spans="1:26" ht="20.100000000000001" hidden="1" customHeight="1" x14ac:dyDescent="0.25">
      <c r="A995" s="38" t="s">
        <v>15</v>
      </c>
      <c r="B995" s="60" t="s">
        <v>227</v>
      </c>
      <c r="C995" s="60" t="s">
        <v>153</v>
      </c>
      <c r="D995" s="60" t="s">
        <v>22</v>
      </c>
      <c r="E995" s="60" t="s">
        <v>231</v>
      </c>
      <c r="F995" s="60"/>
      <c r="G995" s="9">
        <f t="shared" ref="G995" si="886">G996+G999</f>
        <v>127</v>
      </c>
      <c r="H995" s="9">
        <f t="shared" ref="H995:N995" si="887">H996+H999</f>
        <v>0</v>
      </c>
      <c r="I995" s="9">
        <f t="shared" si="887"/>
        <v>0</v>
      </c>
      <c r="J995" s="9">
        <f t="shared" si="887"/>
        <v>0</v>
      </c>
      <c r="K995" s="9">
        <f t="shared" si="887"/>
        <v>0</v>
      </c>
      <c r="L995" s="9">
        <f t="shared" si="887"/>
        <v>0</v>
      </c>
      <c r="M995" s="9">
        <f t="shared" si="887"/>
        <v>127</v>
      </c>
      <c r="N995" s="9">
        <f t="shared" si="887"/>
        <v>0</v>
      </c>
      <c r="O995" s="9">
        <f t="shared" ref="O995:T995" si="888">O996+O999</f>
        <v>0</v>
      </c>
      <c r="P995" s="9">
        <f t="shared" si="888"/>
        <v>0</v>
      </c>
      <c r="Q995" s="9">
        <f t="shared" si="888"/>
        <v>0</v>
      </c>
      <c r="R995" s="9">
        <f t="shared" si="888"/>
        <v>0</v>
      </c>
      <c r="S995" s="9">
        <f t="shared" si="888"/>
        <v>127</v>
      </c>
      <c r="T995" s="9">
        <f t="shared" si="888"/>
        <v>0</v>
      </c>
      <c r="U995" s="9">
        <f t="shared" ref="U995:Z995" si="889">U996+U999</f>
        <v>0</v>
      </c>
      <c r="V995" s="9">
        <f t="shared" si="889"/>
        <v>0</v>
      </c>
      <c r="W995" s="9">
        <f t="shared" si="889"/>
        <v>0</v>
      </c>
      <c r="X995" s="9">
        <f t="shared" si="889"/>
        <v>0</v>
      </c>
      <c r="Y995" s="9">
        <f t="shared" si="889"/>
        <v>127</v>
      </c>
      <c r="Z995" s="9">
        <f t="shared" si="889"/>
        <v>0</v>
      </c>
    </row>
    <row r="996" spans="1:26" ht="20.100000000000001" hidden="1" customHeight="1" x14ac:dyDescent="0.25">
      <c r="A996" s="38" t="s">
        <v>236</v>
      </c>
      <c r="B996" s="60" t="s">
        <v>227</v>
      </c>
      <c r="C996" s="60" t="s">
        <v>153</v>
      </c>
      <c r="D996" s="60" t="s">
        <v>22</v>
      </c>
      <c r="E996" s="60" t="s">
        <v>237</v>
      </c>
      <c r="F996" s="60"/>
      <c r="G996" s="9">
        <f t="shared" ref="G996:V997" si="890">G997</f>
        <v>21</v>
      </c>
      <c r="H996" s="9">
        <f t="shared" si="890"/>
        <v>0</v>
      </c>
      <c r="I996" s="9">
        <f t="shared" si="890"/>
        <v>0</v>
      </c>
      <c r="J996" s="9">
        <f t="shared" si="890"/>
        <v>0</v>
      </c>
      <c r="K996" s="9">
        <f t="shared" si="890"/>
        <v>0</v>
      </c>
      <c r="L996" s="9">
        <f t="shared" si="890"/>
        <v>0</v>
      </c>
      <c r="M996" s="9">
        <f t="shared" si="890"/>
        <v>21</v>
      </c>
      <c r="N996" s="9">
        <f t="shared" si="890"/>
        <v>0</v>
      </c>
      <c r="O996" s="9">
        <f t="shared" si="890"/>
        <v>0</v>
      </c>
      <c r="P996" s="9">
        <f t="shared" si="890"/>
        <v>0</v>
      </c>
      <c r="Q996" s="9">
        <f t="shared" si="890"/>
        <v>0</v>
      </c>
      <c r="R996" s="9">
        <f t="shared" si="890"/>
        <v>0</v>
      </c>
      <c r="S996" s="9">
        <f t="shared" si="890"/>
        <v>21</v>
      </c>
      <c r="T996" s="9">
        <f t="shared" si="890"/>
        <v>0</v>
      </c>
      <c r="U996" s="9">
        <f t="shared" si="890"/>
        <v>0</v>
      </c>
      <c r="V996" s="9">
        <f t="shared" si="890"/>
        <v>0</v>
      </c>
      <c r="W996" s="9">
        <f t="shared" ref="U996:Z997" si="891">W997</f>
        <v>0</v>
      </c>
      <c r="X996" s="9">
        <f t="shared" si="891"/>
        <v>0</v>
      </c>
      <c r="Y996" s="9">
        <f t="shared" si="891"/>
        <v>21</v>
      </c>
      <c r="Z996" s="9">
        <f t="shared" si="891"/>
        <v>0</v>
      </c>
    </row>
    <row r="997" spans="1:26" ht="33" hidden="1" x14ac:dyDescent="0.25">
      <c r="A997" s="38" t="s">
        <v>12</v>
      </c>
      <c r="B997" s="60">
        <v>917</v>
      </c>
      <c r="C997" s="60" t="s">
        <v>153</v>
      </c>
      <c r="D997" s="60" t="s">
        <v>22</v>
      </c>
      <c r="E997" s="60" t="s">
        <v>237</v>
      </c>
      <c r="F997" s="60" t="s">
        <v>13</v>
      </c>
      <c r="G997" s="18">
        <f t="shared" si="890"/>
        <v>21</v>
      </c>
      <c r="H997" s="18">
        <f t="shared" si="890"/>
        <v>0</v>
      </c>
      <c r="I997" s="18">
        <f t="shared" si="890"/>
        <v>0</v>
      </c>
      <c r="J997" s="18">
        <f t="shared" si="890"/>
        <v>0</v>
      </c>
      <c r="K997" s="18">
        <f t="shared" si="890"/>
        <v>0</v>
      </c>
      <c r="L997" s="18">
        <f t="shared" si="890"/>
        <v>0</v>
      </c>
      <c r="M997" s="18">
        <f t="shared" si="890"/>
        <v>21</v>
      </c>
      <c r="N997" s="18">
        <f t="shared" si="890"/>
        <v>0</v>
      </c>
      <c r="O997" s="18">
        <f t="shared" si="890"/>
        <v>0</v>
      </c>
      <c r="P997" s="18">
        <f t="shared" si="890"/>
        <v>0</v>
      </c>
      <c r="Q997" s="18">
        <f t="shared" si="890"/>
        <v>0</v>
      </c>
      <c r="R997" s="18">
        <f t="shared" si="890"/>
        <v>0</v>
      </c>
      <c r="S997" s="18">
        <f t="shared" si="890"/>
        <v>21</v>
      </c>
      <c r="T997" s="18">
        <f t="shared" si="890"/>
        <v>0</v>
      </c>
      <c r="U997" s="18">
        <f t="shared" si="891"/>
        <v>0</v>
      </c>
      <c r="V997" s="18">
        <f t="shared" si="891"/>
        <v>0</v>
      </c>
      <c r="W997" s="18">
        <f t="shared" si="891"/>
        <v>0</v>
      </c>
      <c r="X997" s="18">
        <f t="shared" si="891"/>
        <v>0</v>
      </c>
      <c r="Y997" s="18">
        <f t="shared" si="891"/>
        <v>21</v>
      </c>
      <c r="Z997" s="18">
        <f t="shared" si="891"/>
        <v>0</v>
      </c>
    </row>
    <row r="998" spans="1:26" ht="17.25" hidden="1" customHeight="1" x14ac:dyDescent="0.25">
      <c r="A998" s="38" t="s">
        <v>14</v>
      </c>
      <c r="B998" s="60" t="s">
        <v>227</v>
      </c>
      <c r="C998" s="60" t="s">
        <v>153</v>
      </c>
      <c r="D998" s="60" t="s">
        <v>22</v>
      </c>
      <c r="E998" s="60" t="s">
        <v>237</v>
      </c>
      <c r="F998" s="9">
        <v>610</v>
      </c>
      <c r="G998" s="9">
        <v>21</v>
      </c>
      <c r="H998" s="9"/>
      <c r="I998" s="86"/>
      <c r="J998" s="86"/>
      <c r="K998" s="86"/>
      <c r="L998" s="86"/>
      <c r="M998" s="9">
        <f>G998+I998+J998+K998+L998</f>
        <v>21</v>
      </c>
      <c r="N998" s="9">
        <f>H998+L998</f>
        <v>0</v>
      </c>
      <c r="O998" s="87"/>
      <c r="P998" s="87"/>
      <c r="Q998" s="87"/>
      <c r="R998" s="87"/>
      <c r="S998" s="9">
        <f>M998+O998+P998+Q998+R998</f>
        <v>21</v>
      </c>
      <c r="T998" s="9">
        <f>N998+R998</f>
        <v>0</v>
      </c>
      <c r="U998" s="87"/>
      <c r="V998" s="87"/>
      <c r="W998" s="87"/>
      <c r="X998" s="87"/>
      <c r="Y998" s="9">
        <f>S998+U998+V998+W998+X998</f>
        <v>21</v>
      </c>
      <c r="Z998" s="9">
        <f>T998+X998</f>
        <v>0</v>
      </c>
    </row>
    <row r="999" spans="1:26" ht="33" hidden="1" x14ac:dyDescent="0.25">
      <c r="A999" s="25" t="s">
        <v>238</v>
      </c>
      <c r="B999" s="60" t="s">
        <v>227</v>
      </c>
      <c r="C999" s="60" t="s">
        <v>153</v>
      </c>
      <c r="D999" s="60" t="s">
        <v>22</v>
      </c>
      <c r="E999" s="60" t="s">
        <v>401</v>
      </c>
      <c r="F999" s="26"/>
      <c r="G999" s="9">
        <f t="shared" ref="G999:V1000" si="892">G1000</f>
        <v>106</v>
      </c>
      <c r="H999" s="9">
        <f t="shared" si="892"/>
        <v>0</v>
      </c>
      <c r="I999" s="9">
        <f t="shared" si="892"/>
        <v>0</v>
      </c>
      <c r="J999" s="9">
        <f t="shared" si="892"/>
        <v>0</v>
      </c>
      <c r="K999" s="9">
        <f t="shared" si="892"/>
        <v>0</v>
      </c>
      <c r="L999" s="9">
        <f t="shared" si="892"/>
        <v>0</v>
      </c>
      <c r="M999" s="9">
        <f t="shared" si="892"/>
        <v>106</v>
      </c>
      <c r="N999" s="9">
        <f t="shared" si="892"/>
        <v>0</v>
      </c>
      <c r="O999" s="9">
        <f t="shared" si="892"/>
        <v>0</v>
      </c>
      <c r="P999" s="9">
        <f t="shared" si="892"/>
        <v>0</v>
      </c>
      <c r="Q999" s="9">
        <f t="shared" si="892"/>
        <v>0</v>
      </c>
      <c r="R999" s="9">
        <f t="shared" si="892"/>
        <v>0</v>
      </c>
      <c r="S999" s="9">
        <f t="shared" si="892"/>
        <v>106</v>
      </c>
      <c r="T999" s="9">
        <f t="shared" si="892"/>
        <v>0</v>
      </c>
      <c r="U999" s="9">
        <f t="shared" si="892"/>
        <v>0</v>
      </c>
      <c r="V999" s="9">
        <f t="shared" si="892"/>
        <v>0</v>
      </c>
      <c r="W999" s="9">
        <f t="shared" ref="U999:Z1000" si="893">W1000</f>
        <v>0</v>
      </c>
      <c r="X999" s="9">
        <f t="shared" si="893"/>
        <v>0</v>
      </c>
      <c r="Y999" s="9">
        <f t="shared" si="893"/>
        <v>106</v>
      </c>
      <c r="Z999" s="9">
        <f t="shared" si="893"/>
        <v>0</v>
      </c>
    </row>
    <row r="1000" spans="1:26" ht="33" hidden="1" x14ac:dyDescent="0.25">
      <c r="A1000" s="25" t="s">
        <v>243</v>
      </c>
      <c r="B1000" s="60" t="s">
        <v>227</v>
      </c>
      <c r="C1000" s="60" t="s">
        <v>153</v>
      </c>
      <c r="D1000" s="60" t="s">
        <v>22</v>
      </c>
      <c r="E1000" s="60" t="s">
        <v>401</v>
      </c>
      <c r="F1000" s="26" t="s">
        <v>31</v>
      </c>
      <c r="G1000" s="9">
        <f t="shared" si="892"/>
        <v>106</v>
      </c>
      <c r="H1000" s="9">
        <f t="shared" si="892"/>
        <v>0</v>
      </c>
      <c r="I1000" s="9">
        <f t="shared" si="892"/>
        <v>0</v>
      </c>
      <c r="J1000" s="9">
        <f t="shared" si="892"/>
        <v>0</v>
      </c>
      <c r="K1000" s="9">
        <f t="shared" si="892"/>
        <v>0</v>
      </c>
      <c r="L1000" s="9">
        <f t="shared" si="892"/>
        <v>0</v>
      </c>
      <c r="M1000" s="9">
        <f t="shared" si="892"/>
        <v>106</v>
      </c>
      <c r="N1000" s="9">
        <f t="shared" si="892"/>
        <v>0</v>
      </c>
      <c r="O1000" s="9">
        <f t="shared" si="892"/>
        <v>0</v>
      </c>
      <c r="P1000" s="9">
        <f t="shared" si="892"/>
        <v>0</v>
      </c>
      <c r="Q1000" s="9">
        <f t="shared" si="892"/>
        <v>0</v>
      </c>
      <c r="R1000" s="9">
        <f t="shared" si="892"/>
        <v>0</v>
      </c>
      <c r="S1000" s="9">
        <f t="shared" si="892"/>
        <v>106</v>
      </c>
      <c r="T1000" s="9">
        <f t="shared" si="892"/>
        <v>0</v>
      </c>
      <c r="U1000" s="9">
        <f t="shared" si="893"/>
        <v>0</v>
      </c>
      <c r="V1000" s="9">
        <f t="shared" si="893"/>
        <v>0</v>
      </c>
      <c r="W1000" s="9">
        <f t="shared" si="893"/>
        <v>0</v>
      </c>
      <c r="X1000" s="9">
        <f t="shared" si="893"/>
        <v>0</v>
      </c>
      <c r="Y1000" s="9">
        <f t="shared" si="893"/>
        <v>106</v>
      </c>
      <c r="Z1000" s="9">
        <f t="shared" si="893"/>
        <v>0</v>
      </c>
    </row>
    <row r="1001" spans="1:26" ht="33" hidden="1" x14ac:dyDescent="0.25">
      <c r="A1001" s="44" t="s">
        <v>37</v>
      </c>
      <c r="B1001" s="60" t="s">
        <v>227</v>
      </c>
      <c r="C1001" s="60" t="s">
        <v>153</v>
      </c>
      <c r="D1001" s="60" t="s">
        <v>22</v>
      </c>
      <c r="E1001" s="60" t="s">
        <v>401</v>
      </c>
      <c r="F1001" s="26" t="s">
        <v>38</v>
      </c>
      <c r="G1001" s="9">
        <v>106</v>
      </c>
      <c r="H1001" s="9"/>
      <c r="I1001" s="86"/>
      <c r="J1001" s="86"/>
      <c r="K1001" s="86"/>
      <c r="L1001" s="86"/>
      <c r="M1001" s="9">
        <f>G1001+I1001+J1001+K1001+L1001</f>
        <v>106</v>
      </c>
      <c r="N1001" s="9">
        <f>H1001+L1001</f>
        <v>0</v>
      </c>
      <c r="O1001" s="87"/>
      <c r="P1001" s="87"/>
      <c r="Q1001" s="87"/>
      <c r="R1001" s="87"/>
      <c r="S1001" s="9">
        <f>M1001+O1001+P1001+Q1001+R1001</f>
        <v>106</v>
      </c>
      <c r="T1001" s="9">
        <f>N1001+R1001</f>
        <v>0</v>
      </c>
      <c r="U1001" s="87"/>
      <c r="V1001" s="87"/>
      <c r="W1001" s="87"/>
      <c r="X1001" s="87"/>
      <c r="Y1001" s="9">
        <f>S1001+U1001+V1001+W1001+X1001</f>
        <v>106</v>
      </c>
      <c r="Z1001" s="9">
        <f>T1001+X1001</f>
        <v>0</v>
      </c>
    </row>
    <row r="1002" spans="1:26" ht="82.5" hidden="1" x14ac:dyDescent="0.25">
      <c r="A1002" s="25" t="s">
        <v>119</v>
      </c>
      <c r="B1002" s="60" t="s">
        <v>227</v>
      </c>
      <c r="C1002" s="60" t="s">
        <v>153</v>
      </c>
      <c r="D1002" s="60" t="s">
        <v>22</v>
      </c>
      <c r="E1002" s="60" t="s">
        <v>120</v>
      </c>
      <c r="F1002" s="60"/>
      <c r="G1002" s="9">
        <f t="shared" ref="G1002:Z1002" si="894">G1003</f>
        <v>18</v>
      </c>
      <c r="H1002" s="9">
        <f t="shared" si="894"/>
        <v>0</v>
      </c>
      <c r="I1002" s="9">
        <f t="shared" si="894"/>
        <v>0</v>
      </c>
      <c r="J1002" s="9">
        <f t="shared" si="894"/>
        <v>0</v>
      </c>
      <c r="K1002" s="9">
        <f t="shared" si="894"/>
        <v>0</v>
      </c>
      <c r="L1002" s="9">
        <f t="shared" si="894"/>
        <v>0</v>
      </c>
      <c r="M1002" s="9">
        <f t="shared" si="894"/>
        <v>18</v>
      </c>
      <c r="N1002" s="9">
        <f t="shared" si="894"/>
        <v>0</v>
      </c>
      <c r="O1002" s="9">
        <f t="shared" si="894"/>
        <v>0</v>
      </c>
      <c r="P1002" s="9">
        <f t="shared" si="894"/>
        <v>0</v>
      </c>
      <c r="Q1002" s="9">
        <f t="shared" si="894"/>
        <v>0</v>
      </c>
      <c r="R1002" s="9">
        <f t="shared" si="894"/>
        <v>0</v>
      </c>
      <c r="S1002" s="9">
        <f t="shared" si="894"/>
        <v>18</v>
      </c>
      <c r="T1002" s="9">
        <f t="shared" si="894"/>
        <v>0</v>
      </c>
      <c r="U1002" s="9">
        <f t="shared" si="894"/>
        <v>0</v>
      </c>
      <c r="V1002" s="9">
        <f t="shared" si="894"/>
        <v>0</v>
      </c>
      <c r="W1002" s="9">
        <f t="shared" si="894"/>
        <v>0</v>
      </c>
      <c r="X1002" s="9">
        <f t="shared" si="894"/>
        <v>0</v>
      </c>
      <c r="Y1002" s="9">
        <f t="shared" si="894"/>
        <v>18</v>
      </c>
      <c r="Z1002" s="9">
        <f t="shared" si="894"/>
        <v>0</v>
      </c>
    </row>
    <row r="1003" spans="1:26" ht="21" hidden="1" customHeight="1" x14ac:dyDescent="0.25">
      <c r="A1003" s="38" t="s">
        <v>15</v>
      </c>
      <c r="B1003" s="60" t="s">
        <v>227</v>
      </c>
      <c r="C1003" s="60" t="s">
        <v>153</v>
      </c>
      <c r="D1003" s="60" t="s">
        <v>22</v>
      </c>
      <c r="E1003" s="60" t="s">
        <v>150</v>
      </c>
      <c r="F1003" s="60"/>
      <c r="G1003" s="9">
        <f>G1005</f>
        <v>18</v>
      </c>
      <c r="H1003" s="9">
        <f t="shared" ref="H1003:N1003" si="895">H1005</f>
        <v>0</v>
      </c>
      <c r="I1003" s="9">
        <f t="shared" si="895"/>
        <v>0</v>
      </c>
      <c r="J1003" s="9">
        <f t="shared" si="895"/>
        <v>0</v>
      </c>
      <c r="K1003" s="9">
        <f t="shared" si="895"/>
        <v>0</v>
      </c>
      <c r="L1003" s="9">
        <f t="shared" si="895"/>
        <v>0</v>
      </c>
      <c r="M1003" s="9">
        <f t="shared" si="895"/>
        <v>18</v>
      </c>
      <c r="N1003" s="9">
        <f t="shared" si="895"/>
        <v>0</v>
      </c>
      <c r="O1003" s="9">
        <f t="shared" ref="O1003:T1003" si="896">O1005</f>
        <v>0</v>
      </c>
      <c r="P1003" s="9">
        <f t="shared" si="896"/>
        <v>0</v>
      </c>
      <c r="Q1003" s="9">
        <f t="shared" si="896"/>
        <v>0</v>
      </c>
      <c r="R1003" s="9">
        <f t="shared" si="896"/>
        <v>0</v>
      </c>
      <c r="S1003" s="9">
        <f t="shared" si="896"/>
        <v>18</v>
      </c>
      <c r="T1003" s="9">
        <f t="shared" si="896"/>
        <v>0</v>
      </c>
      <c r="U1003" s="9">
        <f t="shared" ref="U1003:Z1003" si="897">U1005</f>
        <v>0</v>
      </c>
      <c r="V1003" s="9">
        <f t="shared" si="897"/>
        <v>0</v>
      </c>
      <c r="W1003" s="9">
        <f t="shared" si="897"/>
        <v>0</v>
      </c>
      <c r="X1003" s="9">
        <f t="shared" si="897"/>
        <v>0</v>
      </c>
      <c r="Y1003" s="9">
        <f t="shared" si="897"/>
        <v>18</v>
      </c>
      <c r="Z1003" s="9">
        <f t="shared" si="897"/>
        <v>0</v>
      </c>
    </row>
    <row r="1004" spans="1:26" ht="23.25" hidden="1" customHeight="1" x14ac:dyDescent="0.25">
      <c r="A1004" s="38" t="s">
        <v>236</v>
      </c>
      <c r="B1004" s="60" t="s">
        <v>227</v>
      </c>
      <c r="C1004" s="60" t="s">
        <v>153</v>
      </c>
      <c r="D1004" s="60" t="s">
        <v>22</v>
      </c>
      <c r="E1004" s="60" t="s">
        <v>710</v>
      </c>
      <c r="F1004" s="60"/>
      <c r="G1004" s="9">
        <f>G1005</f>
        <v>18</v>
      </c>
      <c r="H1004" s="9">
        <f t="shared" ref="H1004:W1005" si="898">H1005</f>
        <v>0</v>
      </c>
      <c r="I1004" s="9">
        <f t="shared" si="898"/>
        <v>0</v>
      </c>
      <c r="J1004" s="9">
        <f t="shared" si="898"/>
        <v>0</v>
      </c>
      <c r="K1004" s="9">
        <f t="shared" si="898"/>
        <v>0</v>
      </c>
      <c r="L1004" s="9">
        <f t="shared" si="898"/>
        <v>0</v>
      </c>
      <c r="M1004" s="9">
        <f t="shared" si="898"/>
        <v>18</v>
      </c>
      <c r="N1004" s="9">
        <f t="shared" si="898"/>
        <v>0</v>
      </c>
      <c r="O1004" s="9">
        <f t="shared" si="898"/>
        <v>0</v>
      </c>
      <c r="P1004" s="9">
        <f t="shared" si="898"/>
        <v>0</v>
      </c>
      <c r="Q1004" s="9">
        <f t="shared" si="898"/>
        <v>0</v>
      </c>
      <c r="R1004" s="9">
        <f t="shared" si="898"/>
        <v>0</v>
      </c>
      <c r="S1004" s="9">
        <f t="shared" si="898"/>
        <v>18</v>
      </c>
      <c r="T1004" s="9">
        <f t="shared" si="898"/>
        <v>0</v>
      </c>
      <c r="U1004" s="9">
        <f t="shared" si="898"/>
        <v>0</v>
      </c>
      <c r="V1004" s="9">
        <f t="shared" si="898"/>
        <v>0</v>
      </c>
      <c r="W1004" s="9">
        <f t="shared" si="898"/>
        <v>0</v>
      </c>
      <c r="X1004" s="9">
        <f t="shared" ref="U1004:Z1005" si="899">X1005</f>
        <v>0</v>
      </c>
      <c r="Y1004" s="9">
        <f t="shared" si="899"/>
        <v>18</v>
      </c>
      <c r="Z1004" s="9">
        <f t="shared" si="899"/>
        <v>0</v>
      </c>
    </row>
    <row r="1005" spans="1:26" ht="38.25" hidden="1" customHeight="1" x14ac:dyDescent="0.25">
      <c r="A1005" s="38" t="s">
        <v>12</v>
      </c>
      <c r="B1005" s="60" t="s">
        <v>227</v>
      </c>
      <c r="C1005" s="60" t="s">
        <v>153</v>
      </c>
      <c r="D1005" s="60" t="s">
        <v>22</v>
      </c>
      <c r="E1005" s="60" t="s">
        <v>710</v>
      </c>
      <c r="F1005" s="26" t="s">
        <v>13</v>
      </c>
      <c r="G1005" s="9">
        <f>G1006</f>
        <v>18</v>
      </c>
      <c r="H1005" s="9">
        <f t="shared" si="898"/>
        <v>0</v>
      </c>
      <c r="I1005" s="9">
        <f t="shared" si="898"/>
        <v>0</v>
      </c>
      <c r="J1005" s="9">
        <f t="shared" si="898"/>
        <v>0</v>
      </c>
      <c r="K1005" s="9">
        <f t="shared" si="898"/>
        <v>0</v>
      </c>
      <c r="L1005" s="9">
        <f t="shared" si="898"/>
        <v>0</v>
      </c>
      <c r="M1005" s="9">
        <f t="shared" si="898"/>
        <v>18</v>
      </c>
      <c r="N1005" s="9">
        <f t="shared" si="898"/>
        <v>0</v>
      </c>
      <c r="O1005" s="9">
        <f t="shared" si="898"/>
        <v>0</v>
      </c>
      <c r="P1005" s="9">
        <f t="shared" si="898"/>
        <v>0</v>
      </c>
      <c r="Q1005" s="9">
        <f t="shared" si="898"/>
        <v>0</v>
      </c>
      <c r="R1005" s="9">
        <f t="shared" si="898"/>
        <v>0</v>
      </c>
      <c r="S1005" s="9">
        <f t="shared" si="898"/>
        <v>18</v>
      </c>
      <c r="T1005" s="9">
        <f t="shared" si="898"/>
        <v>0</v>
      </c>
      <c r="U1005" s="9">
        <f t="shared" si="899"/>
        <v>0</v>
      </c>
      <c r="V1005" s="9">
        <f t="shared" si="899"/>
        <v>0</v>
      </c>
      <c r="W1005" s="9">
        <f t="shared" si="899"/>
        <v>0</v>
      </c>
      <c r="X1005" s="9">
        <f t="shared" si="899"/>
        <v>0</v>
      </c>
      <c r="Y1005" s="9">
        <f t="shared" si="899"/>
        <v>18</v>
      </c>
      <c r="Z1005" s="9">
        <f t="shared" si="899"/>
        <v>0</v>
      </c>
    </row>
    <row r="1006" spans="1:26" ht="23.25" hidden="1" customHeight="1" x14ac:dyDescent="0.25">
      <c r="A1006" s="38" t="s">
        <v>14</v>
      </c>
      <c r="B1006" s="60" t="s">
        <v>227</v>
      </c>
      <c r="C1006" s="60" t="s">
        <v>153</v>
      </c>
      <c r="D1006" s="60" t="s">
        <v>22</v>
      </c>
      <c r="E1006" s="60" t="s">
        <v>710</v>
      </c>
      <c r="F1006" s="26" t="s">
        <v>35</v>
      </c>
      <c r="G1006" s="9">
        <v>18</v>
      </c>
      <c r="H1006" s="9"/>
      <c r="I1006" s="86"/>
      <c r="J1006" s="86"/>
      <c r="K1006" s="86"/>
      <c r="L1006" s="86"/>
      <c r="M1006" s="9">
        <f>G1006+I1006+J1006+K1006+L1006</f>
        <v>18</v>
      </c>
      <c r="N1006" s="9">
        <f>H1006+L1006</f>
        <v>0</v>
      </c>
      <c r="O1006" s="87"/>
      <c r="P1006" s="87"/>
      <c r="Q1006" s="87"/>
      <c r="R1006" s="87"/>
      <c r="S1006" s="9">
        <f>M1006+O1006+P1006+Q1006+R1006</f>
        <v>18</v>
      </c>
      <c r="T1006" s="9">
        <f>N1006+R1006</f>
        <v>0</v>
      </c>
      <c r="U1006" s="87"/>
      <c r="V1006" s="87"/>
      <c r="W1006" s="87"/>
      <c r="X1006" s="87"/>
      <c r="Y1006" s="9">
        <f>S1006+U1006+V1006+W1006+X1006</f>
        <v>18</v>
      </c>
      <c r="Z1006" s="9">
        <f>T1006+X1006</f>
        <v>0</v>
      </c>
    </row>
    <row r="1007" spans="1:26" ht="66" hidden="1" x14ac:dyDescent="0.25">
      <c r="A1007" s="44" t="s">
        <v>537</v>
      </c>
      <c r="B1007" s="30" t="s">
        <v>227</v>
      </c>
      <c r="C1007" s="31" t="s">
        <v>153</v>
      </c>
      <c r="D1007" s="31" t="s">
        <v>22</v>
      </c>
      <c r="E1007" s="91" t="s">
        <v>126</v>
      </c>
      <c r="F1007" s="60"/>
      <c r="G1007" s="18">
        <f t="shared" ref="G1007:H1010" si="900">G1008</f>
        <v>0</v>
      </c>
      <c r="H1007" s="18">
        <f t="shared" si="900"/>
        <v>0</v>
      </c>
      <c r="I1007" s="86"/>
      <c r="J1007" s="86"/>
      <c r="K1007" s="86"/>
      <c r="L1007" s="86"/>
      <c r="M1007" s="86"/>
      <c r="N1007" s="86"/>
      <c r="O1007" s="87"/>
      <c r="P1007" s="87"/>
      <c r="Q1007" s="87"/>
      <c r="R1007" s="87"/>
      <c r="S1007" s="87"/>
      <c r="T1007" s="87"/>
      <c r="U1007" s="87"/>
      <c r="V1007" s="87"/>
      <c r="W1007" s="87"/>
      <c r="X1007" s="87"/>
      <c r="Y1007" s="87"/>
      <c r="Z1007" s="87"/>
    </row>
    <row r="1008" spans="1:26" hidden="1" x14ac:dyDescent="0.25">
      <c r="A1008" s="25" t="s">
        <v>139</v>
      </c>
      <c r="B1008" s="30" t="s">
        <v>227</v>
      </c>
      <c r="C1008" s="31" t="s">
        <v>153</v>
      </c>
      <c r="D1008" s="31" t="s">
        <v>22</v>
      </c>
      <c r="E1008" s="91" t="s">
        <v>128</v>
      </c>
      <c r="F1008" s="60"/>
      <c r="G1008" s="18">
        <f t="shared" si="900"/>
        <v>0</v>
      </c>
      <c r="H1008" s="18">
        <f t="shared" si="900"/>
        <v>0</v>
      </c>
      <c r="I1008" s="86"/>
      <c r="J1008" s="86"/>
      <c r="K1008" s="86"/>
      <c r="L1008" s="86"/>
      <c r="M1008" s="86"/>
      <c r="N1008" s="86"/>
      <c r="O1008" s="87"/>
      <c r="P1008" s="87"/>
      <c r="Q1008" s="87"/>
      <c r="R1008" s="87"/>
      <c r="S1008" s="87"/>
      <c r="T1008" s="87"/>
      <c r="U1008" s="87"/>
      <c r="V1008" s="87"/>
      <c r="W1008" s="87"/>
      <c r="X1008" s="87"/>
      <c r="Y1008" s="87"/>
      <c r="Z1008" s="87"/>
    </row>
    <row r="1009" spans="1:26" ht="33" hidden="1" x14ac:dyDescent="0.25">
      <c r="A1009" s="38" t="s">
        <v>239</v>
      </c>
      <c r="B1009" s="30" t="s">
        <v>227</v>
      </c>
      <c r="C1009" s="31" t="s">
        <v>153</v>
      </c>
      <c r="D1009" s="31" t="s">
        <v>22</v>
      </c>
      <c r="E1009" s="91" t="s">
        <v>240</v>
      </c>
      <c r="F1009" s="60"/>
      <c r="G1009" s="18">
        <f t="shared" si="900"/>
        <v>0</v>
      </c>
      <c r="H1009" s="18">
        <f t="shared" si="900"/>
        <v>0</v>
      </c>
      <c r="I1009" s="86"/>
      <c r="J1009" s="86"/>
      <c r="K1009" s="86"/>
      <c r="L1009" s="86"/>
      <c r="M1009" s="86"/>
      <c r="N1009" s="86"/>
      <c r="O1009" s="87"/>
      <c r="P1009" s="87"/>
      <c r="Q1009" s="87"/>
      <c r="R1009" s="87"/>
      <c r="S1009" s="87"/>
      <c r="T1009" s="87"/>
      <c r="U1009" s="87"/>
      <c r="V1009" s="87"/>
      <c r="W1009" s="87"/>
      <c r="X1009" s="87"/>
      <c r="Y1009" s="87"/>
      <c r="Z1009" s="87"/>
    </row>
    <row r="1010" spans="1:26" ht="33" hidden="1" x14ac:dyDescent="0.25">
      <c r="A1010" s="38" t="s">
        <v>12</v>
      </c>
      <c r="B1010" s="30" t="s">
        <v>227</v>
      </c>
      <c r="C1010" s="31" t="s">
        <v>153</v>
      </c>
      <c r="D1010" s="31" t="s">
        <v>22</v>
      </c>
      <c r="E1010" s="91" t="s">
        <v>240</v>
      </c>
      <c r="F1010" s="60" t="s">
        <v>13</v>
      </c>
      <c r="G1010" s="18">
        <f t="shared" si="900"/>
        <v>0</v>
      </c>
      <c r="H1010" s="18">
        <f t="shared" si="900"/>
        <v>0</v>
      </c>
      <c r="I1010" s="86"/>
      <c r="J1010" s="86"/>
      <c r="K1010" s="86"/>
      <c r="L1010" s="86"/>
      <c r="M1010" s="86"/>
      <c r="N1010" s="86"/>
      <c r="O1010" s="87"/>
      <c r="P1010" s="87"/>
      <c r="Q1010" s="87"/>
      <c r="R1010" s="87"/>
      <c r="S1010" s="87"/>
      <c r="T1010" s="87"/>
      <c r="U1010" s="87"/>
      <c r="V1010" s="87"/>
      <c r="W1010" s="87"/>
      <c r="X1010" s="87"/>
      <c r="Y1010" s="87"/>
      <c r="Z1010" s="87"/>
    </row>
    <row r="1011" spans="1:26" ht="33" hidden="1" x14ac:dyDescent="0.25">
      <c r="A1011" s="25" t="s">
        <v>241</v>
      </c>
      <c r="B1011" s="60" t="s">
        <v>227</v>
      </c>
      <c r="C1011" s="60" t="s">
        <v>153</v>
      </c>
      <c r="D1011" s="60" t="s">
        <v>22</v>
      </c>
      <c r="E1011" s="60" t="s">
        <v>240</v>
      </c>
      <c r="F1011" s="9">
        <v>630</v>
      </c>
      <c r="G1011" s="9"/>
      <c r="H1011" s="9"/>
      <c r="I1011" s="86"/>
      <c r="J1011" s="86"/>
      <c r="K1011" s="86"/>
      <c r="L1011" s="86"/>
      <c r="M1011" s="86"/>
      <c r="N1011" s="86"/>
      <c r="O1011" s="87"/>
      <c r="P1011" s="87"/>
      <c r="Q1011" s="87"/>
      <c r="R1011" s="87"/>
      <c r="S1011" s="87"/>
      <c r="T1011" s="87"/>
      <c r="U1011" s="87"/>
      <c r="V1011" s="87"/>
      <c r="W1011" s="87"/>
      <c r="X1011" s="87"/>
      <c r="Y1011" s="87"/>
      <c r="Z1011" s="87"/>
    </row>
    <row r="1012" spans="1:26" hidden="1" x14ac:dyDescent="0.25">
      <c r="A1012" s="25"/>
      <c r="B1012" s="60"/>
      <c r="C1012" s="60"/>
      <c r="D1012" s="60"/>
      <c r="E1012" s="60"/>
      <c r="F1012" s="9"/>
      <c r="G1012" s="9"/>
      <c r="H1012" s="9"/>
      <c r="I1012" s="86"/>
      <c r="J1012" s="86"/>
      <c r="K1012" s="86"/>
      <c r="L1012" s="86"/>
      <c r="M1012" s="86"/>
      <c r="N1012" s="86"/>
      <c r="O1012" s="87"/>
      <c r="P1012" s="87"/>
      <c r="Q1012" s="87"/>
      <c r="R1012" s="87"/>
      <c r="S1012" s="87"/>
      <c r="T1012" s="87"/>
      <c r="U1012" s="87"/>
      <c r="V1012" s="87"/>
      <c r="W1012" s="87"/>
      <c r="X1012" s="87"/>
      <c r="Y1012" s="87"/>
      <c r="Z1012" s="87"/>
    </row>
    <row r="1013" spans="1:26" ht="18.75" hidden="1" x14ac:dyDescent="0.3">
      <c r="A1013" s="52" t="s">
        <v>242</v>
      </c>
      <c r="B1013" s="59" t="s">
        <v>227</v>
      </c>
      <c r="C1013" s="59" t="s">
        <v>153</v>
      </c>
      <c r="D1013" s="59" t="s">
        <v>8</v>
      </c>
      <c r="E1013" s="59"/>
      <c r="F1013" s="59"/>
      <c r="G1013" s="16">
        <f t="shared" ref="G1013:V1017" si="901">G1014</f>
        <v>7263</v>
      </c>
      <c r="H1013" s="16">
        <f t="shared" si="901"/>
        <v>0</v>
      </c>
      <c r="I1013" s="16">
        <f t="shared" si="901"/>
        <v>0</v>
      </c>
      <c r="J1013" s="16">
        <f t="shared" si="901"/>
        <v>0</v>
      </c>
      <c r="K1013" s="16">
        <f t="shared" si="901"/>
        <v>0</v>
      </c>
      <c r="L1013" s="16">
        <f t="shared" si="901"/>
        <v>0</v>
      </c>
      <c r="M1013" s="16">
        <f t="shared" si="901"/>
        <v>7263</v>
      </c>
      <c r="N1013" s="16">
        <f t="shared" si="901"/>
        <v>0</v>
      </c>
      <c r="O1013" s="16">
        <f t="shared" si="901"/>
        <v>0</v>
      </c>
      <c r="P1013" s="16">
        <f t="shared" si="901"/>
        <v>0</v>
      </c>
      <c r="Q1013" s="16">
        <f t="shared" si="901"/>
        <v>0</v>
      </c>
      <c r="R1013" s="16">
        <f t="shared" si="901"/>
        <v>0</v>
      </c>
      <c r="S1013" s="16">
        <f t="shared" si="901"/>
        <v>7263</v>
      </c>
      <c r="T1013" s="16">
        <f t="shared" si="901"/>
        <v>0</v>
      </c>
      <c r="U1013" s="16">
        <f t="shared" si="901"/>
        <v>0</v>
      </c>
      <c r="V1013" s="16">
        <f t="shared" si="901"/>
        <v>0</v>
      </c>
      <c r="W1013" s="16">
        <f t="shared" ref="U1013:Z1017" si="902">W1014</f>
        <v>0</v>
      </c>
      <c r="X1013" s="16">
        <f t="shared" si="902"/>
        <v>0</v>
      </c>
      <c r="Y1013" s="16">
        <f t="shared" si="902"/>
        <v>7263</v>
      </c>
      <c r="Z1013" s="16">
        <f t="shared" si="902"/>
        <v>0</v>
      </c>
    </row>
    <row r="1014" spans="1:26" ht="33" hidden="1" x14ac:dyDescent="0.25">
      <c r="A1014" s="28" t="s">
        <v>424</v>
      </c>
      <c r="B1014" s="60" t="s">
        <v>227</v>
      </c>
      <c r="C1014" s="60" t="s">
        <v>153</v>
      </c>
      <c r="D1014" s="60" t="s">
        <v>8</v>
      </c>
      <c r="E1014" s="60" t="s">
        <v>228</v>
      </c>
      <c r="F1014" s="60"/>
      <c r="G1014" s="17">
        <f t="shared" si="901"/>
        <v>7263</v>
      </c>
      <c r="H1014" s="17">
        <f t="shared" si="901"/>
        <v>0</v>
      </c>
      <c r="I1014" s="17">
        <f t="shared" si="901"/>
        <v>0</v>
      </c>
      <c r="J1014" s="17">
        <f t="shared" si="901"/>
        <v>0</v>
      </c>
      <c r="K1014" s="17">
        <f t="shared" si="901"/>
        <v>0</v>
      </c>
      <c r="L1014" s="17">
        <f t="shared" si="901"/>
        <v>0</v>
      </c>
      <c r="M1014" s="17">
        <f t="shared" si="901"/>
        <v>7263</v>
      </c>
      <c r="N1014" s="17">
        <f t="shared" si="901"/>
        <v>0</v>
      </c>
      <c r="O1014" s="17">
        <f t="shared" si="901"/>
        <v>0</v>
      </c>
      <c r="P1014" s="17">
        <f t="shared" si="901"/>
        <v>0</v>
      </c>
      <c r="Q1014" s="17">
        <f t="shared" si="901"/>
        <v>0</v>
      </c>
      <c r="R1014" s="17">
        <f t="shared" si="901"/>
        <v>0</v>
      </c>
      <c r="S1014" s="17">
        <f t="shared" si="901"/>
        <v>7263</v>
      </c>
      <c r="T1014" s="17">
        <f t="shared" si="901"/>
        <v>0</v>
      </c>
      <c r="U1014" s="17">
        <f t="shared" si="902"/>
        <v>0</v>
      </c>
      <c r="V1014" s="17">
        <f t="shared" si="902"/>
        <v>0</v>
      </c>
      <c r="W1014" s="17">
        <f t="shared" si="902"/>
        <v>0</v>
      </c>
      <c r="X1014" s="17">
        <f t="shared" si="902"/>
        <v>0</v>
      </c>
      <c r="Y1014" s="17">
        <f t="shared" si="902"/>
        <v>7263</v>
      </c>
      <c r="Z1014" s="17">
        <f t="shared" si="902"/>
        <v>0</v>
      </c>
    </row>
    <row r="1015" spans="1:26" ht="20.100000000000001" hidden="1" customHeight="1" x14ac:dyDescent="0.25">
      <c r="A1015" s="38" t="s">
        <v>15</v>
      </c>
      <c r="B1015" s="60" t="s">
        <v>227</v>
      </c>
      <c r="C1015" s="60" t="s">
        <v>153</v>
      </c>
      <c r="D1015" s="60" t="s">
        <v>8</v>
      </c>
      <c r="E1015" s="60" t="s">
        <v>231</v>
      </c>
      <c r="F1015" s="60"/>
      <c r="G1015" s="17">
        <f t="shared" si="901"/>
        <v>7263</v>
      </c>
      <c r="H1015" s="17">
        <f t="shared" si="901"/>
        <v>0</v>
      </c>
      <c r="I1015" s="17">
        <f t="shared" si="901"/>
        <v>0</v>
      </c>
      <c r="J1015" s="17">
        <f t="shared" si="901"/>
        <v>0</v>
      </c>
      <c r="K1015" s="17">
        <f t="shared" si="901"/>
        <v>0</v>
      </c>
      <c r="L1015" s="17">
        <f t="shared" si="901"/>
        <v>0</v>
      </c>
      <c r="M1015" s="17">
        <f t="shared" si="901"/>
        <v>7263</v>
      </c>
      <c r="N1015" s="17">
        <f t="shared" si="901"/>
        <v>0</v>
      </c>
      <c r="O1015" s="17">
        <f t="shared" si="901"/>
        <v>0</v>
      </c>
      <c r="P1015" s="17">
        <f t="shared" si="901"/>
        <v>0</v>
      </c>
      <c r="Q1015" s="17">
        <f t="shared" si="901"/>
        <v>0</v>
      </c>
      <c r="R1015" s="17">
        <f t="shared" si="901"/>
        <v>0</v>
      </c>
      <c r="S1015" s="17">
        <f t="shared" si="901"/>
        <v>7263</v>
      </c>
      <c r="T1015" s="17">
        <f t="shared" si="901"/>
        <v>0</v>
      </c>
      <c r="U1015" s="17">
        <f t="shared" si="902"/>
        <v>0</v>
      </c>
      <c r="V1015" s="17">
        <f t="shared" si="902"/>
        <v>0</v>
      </c>
      <c r="W1015" s="17">
        <f t="shared" si="902"/>
        <v>0</v>
      </c>
      <c r="X1015" s="17">
        <f t="shared" si="902"/>
        <v>0</v>
      </c>
      <c r="Y1015" s="17">
        <f t="shared" si="902"/>
        <v>7263</v>
      </c>
      <c r="Z1015" s="17">
        <f t="shared" si="902"/>
        <v>0</v>
      </c>
    </row>
    <row r="1016" spans="1:26" ht="20.100000000000001" hidden="1" customHeight="1" x14ac:dyDescent="0.25">
      <c r="A1016" s="38" t="s">
        <v>236</v>
      </c>
      <c r="B1016" s="60" t="s">
        <v>227</v>
      </c>
      <c r="C1016" s="60" t="s">
        <v>153</v>
      </c>
      <c r="D1016" s="60" t="s">
        <v>8</v>
      </c>
      <c r="E1016" s="60" t="s">
        <v>237</v>
      </c>
      <c r="F1016" s="60"/>
      <c r="G1016" s="17">
        <f t="shared" si="901"/>
        <v>7263</v>
      </c>
      <c r="H1016" s="17">
        <f t="shared" si="901"/>
        <v>0</v>
      </c>
      <c r="I1016" s="17">
        <f t="shared" si="901"/>
        <v>0</v>
      </c>
      <c r="J1016" s="17">
        <f t="shared" si="901"/>
        <v>0</v>
      </c>
      <c r="K1016" s="17">
        <f t="shared" si="901"/>
        <v>0</v>
      </c>
      <c r="L1016" s="17">
        <f t="shared" si="901"/>
        <v>0</v>
      </c>
      <c r="M1016" s="17">
        <f t="shared" si="901"/>
        <v>7263</v>
      </c>
      <c r="N1016" s="17">
        <f t="shared" si="901"/>
        <v>0</v>
      </c>
      <c r="O1016" s="17">
        <f t="shared" si="901"/>
        <v>0</v>
      </c>
      <c r="P1016" s="17">
        <f t="shared" si="901"/>
        <v>0</v>
      </c>
      <c r="Q1016" s="17">
        <f t="shared" si="901"/>
        <v>0</v>
      </c>
      <c r="R1016" s="17">
        <f t="shared" si="901"/>
        <v>0</v>
      </c>
      <c r="S1016" s="17">
        <f t="shared" si="901"/>
        <v>7263</v>
      </c>
      <c r="T1016" s="17">
        <f t="shared" si="901"/>
        <v>0</v>
      </c>
      <c r="U1016" s="17">
        <f t="shared" si="902"/>
        <v>0</v>
      </c>
      <c r="V1016" s="17">
        <f t="shared" si="902"/>
        <v>0</v>
      </c>
      <c r="W1016" s="17">
        <f t="shared" si="902"/>
        <v>0</v>
      </c>
      <c r="X1016" s="17">
        <f t="shared" si="902"/>
        <v>0</v>
      </c>
      <c r="Y1016" s="17">
        <f t="shared" si="902"/>
        <v>7263</v>
      </c>
      <c r="Z1016" s="17">
        <f t="shared" si="902"/>
        <v>0</v>
      </c>
    </row>
    <row r="1017" spans="1:26" ht="33" hidden="1" x14ac:dyDescent="0.25">
      <c r="A1017" s="38" t="s">
        <v>12</v>
      </c>
      <c r="B1017" s="60" t="s">
        <v>227</v>
      </c>
      <c r="C1017" s="60" t="s">
        <v>153</v>
      </c>
      <c r="D1017" s="60" t="s">
        <v>8</v>
      </c>
      <c r="E1017" s="60" t="s">
        <v>237</v>
      </c>
      <c r="F1017" s="60" t="s">
        <v>13</v>
      </c>
      <c r="G1017" s="18">
        <f t="shared" si="901"/>
        <v>7263</v>
      </c>
      <c r="H1017" s="18">
        <f t="shared" si="901"/>
        <v>0</v>
      </c>
      <c r="I1017" s="18">
        <f t="shared" si="901"/>
        <v>0</v>
      </c>
      <c r="J1017" s="18">
        <f t="shared" si="901"/>
        <v>0</v>
      </c>
      <c r="K1017" s="18">
        <f t="shared" si="901"/>
        <v>0</v>
      </c>
      <c r="L1017" s="18">
        <f t="shared" si="901"/>
        <v>0</v>
      </c>
      <c r="M1017" s="18">
        <f t="shared" si="901"/>
        <v>7263</v>
      </c>
      <c r="N1017" s="18">
        <f t="shared" si="901"/>
        <v>0</v>
      </c>
      <c r="O1017" s="18">
        <f t="shared" si="901"/>
        <v>0</v>
      </c>
      <c r="P1017" s="18">
        <f t="shared" si="901"/>
        <v>0</v>
      </c>
      <c r="Q1017" s="18">
        <f t="shared" si="901"/>
        <v>0</v>
      </c>
      <c r="R1017" s="18">
        <f t="shared" si="901"/>
        <v>0</v>
      </c>
      <c r="S1017" s="18">
        <f t="shared" si="901"/>
        <v>7263</v>
      </c>
      <c r="T1017" s="18">
        <f t="shared" si="901"/>
        <v>0</v>
      </c>
      <c r="U1017" s="18">
        <f t="shared" si="902"/>
        <v>0</v>
      </c>
      <c r="V1017" s="18">
        <f t="shared" si="902"/>
        <v>0</v>
      </c>
      <c r="W1017" s="18">
        <f t="shared" si="902"/>
        <v>0</v>
      </c>
      <c r="X1017" s="18">
        <f t="shared" si="902"/>
        <v>0</v>
      </c>
      <c r="Y1017" s="18">
        <f t="shared" si="902"/>
        <v>7263</v>
      </c>
      <c r="Z1017" s="18">
        <f t="shared" si="902"/>
        <v>0</v>
      </c>
    </row>
    <row r="1018" spans="1:26" ht="18" hidden="1" customHeight="1" x14ac:dyDescent="0.25">
      <c r="A1018" s="38" t="s">
        <v>14</v>
      </c>
      <c r="B1018" s="60" t="s">
        <v>227</v>
      </c>
      <c r="C1018" s="60" t="s">
        <v>153</v>
      </c>
      <c r="D1018" s="60" t="s">
        <v>8</v>
      </c>
      <c r="E1018" s="60" t="s">
        <v>237</v>
      </c>
      <c r="F1018" s="9">
        <v>610</v>
      </c>
      <c r="G1018" s="9">
        <f>6526+737</f>
        <v>7263</v>
      </c>
      <c r="H1018" s="9"/>
      <c r="I1018" s="86"/>
      <c r="J1018" s="86"/>
      <c r="K1018" s="86"/>
      <c r="L1018" s="86"/>
      <c r="M1018" s="9">
        <f>G1018+I1018+J1018+K1018+L1018</f>
        <v>7263</v>
      </c>
      <c r="N1018" s="9">
        <f>H1018+L1018</f>
        <v>0</v>
      </c>
      <c r="O1018" s="87"/>
      <c r="P1018" s="87"/>
      <c r="Q1018" s="87"/>
      <c r="R1018" s="87"/>
      <c r="S1018" s="9">
        <f>M1018+O1018+P1018+Q1018+R1018</f>
        <v>7263</v>
      </c>
      <c r="T1018" s="9">
        <f>N1018+R1018</f>
        <v>0</v>
      </c>
      <c r="U1018" s="87"/>
      <c r="V1018" s="87"/>
      <c r="W1018" s="87"/>
      <c r="X1018" s="87"/>
      <c r="Y1018" s="9">
        <f>S1018+U1018+V1018+W1018+X1018</f>
        <v>7263</v>
      </c>
      <c r="Z1018" s="9">
        <f>T1018+X1018</f>
        <v>0</v>
      </c>
    </row>
    <row r="1019" spans="1:26" hidden="1" x14ac:dyDescent="0.25">
      <c r="A1019" s="38"/>
      <c r="B1019" s="60"/>
      <c r="C1019" s="60"/>
      <c r="D1019" s="60"/>
      <c r="E1019" s="60"/>
      <c r="F1019" s="9"/>
      <c r="G1019" s="9"/>
      <c r="H1019" s="9"/>
      <c r="I1019" s="86"/>
      <c r="J1019" s="86"/>
      <c r="K1019" s="86"/>
      <c r="L1019" s="86"/>
      <c r="M1019" s="86"/>
      <c r="N1019" s="86"/>
      <c r="O1019" s="87"/>
      <c r="P1019" s="87"/>
      <c r="Q1019" s="87"/>
      <c r="R1019" s="87"/>
      <c r="S1019" s="87"/>
      <c r="T1019" s="87"/>
      <c r="U1019" s="87"/>
      <c r="V1019" s="87"/>
      <c r="W1019" s="87"/>
      <c r="X1019" s="87"/>
      <c r="Y1019" s="87"/>
      <c r="Z1019" s="87"/>
    </row>
    <row r="1020" spans="1:26" ht="40.5" hidden="1" x14ac:dyDescent="0.3">
      <c r="A1020" s="20" t="s">
        <v>483</v>
      </c>
      <c r="B1020" s="21">
        <v>918</v>
      </c>
      <c r="C1020" s="21"/>
      <c r="D1020" s="21"/>
      <c r="E1020" s="21"/>
      <c r="F1020" s="21"/>
      <c r="G1020" s="12">
        <f t="shared" ref="G1020" si="903">G1022</f>
        <v>264</v>
      </c>
      <c r="H1020" s="12">
        <f t="shared" ref="H1020:N1020" si="904">H1022</f>
        <v>0</v>
      </c>
      <c r="I1020" s="12">
        <f t="shared" si="904"/>
        <v>0</v>
      </c>
      <c r="J1020" s="12">
        <f t="shared" si="904"/>
        <v>0</v>
      </c>
      <c r="K1020" s="12">
        <f t="shared" si="904"/>
        <v>0</v>
      </c>
      <c r="L1020" s="12">
        <f t="shared" si="904"/>
        <v>0</v>
      </c>
      <c r="M1020" s="12">
        <f t="shared" si="904"/>
        <v>264</v>
      </c>
      <c r="N1020" s="12">
        <f t="shared" si="904"/>
        <v>0</v>
      </c>
      <c r="O1020" s="12">
        <f t="shared" ref="O1020:T1020" si="905">O1022</f>
        <v>0</v>
      </c>
      <c r="P1020" s="12">
        <f t="shared" si="905"/>
        <v>0</v>
      </c>
      <c r="Q1020" s="12">
        <f t="shared" si="905"/>
        <v>0</v>
      </c>
      <c r="R1020" s="12">
        <f t="shared" si="905"/>
        <v>0</v>
      </c>
      <c r="S1020" s="12">
        <f t="shared" si="905"/>
        <v>264</v>
      </c>
      <c r="T1020" s="12">
        <f t="shared" si="905"/>
        <v>0</v>
      </c>
      <c r="U1020" s="12">
        <f t="shared" ref="U1020:Z1020" si="906">U1022</f>
        <v>0</v>
      </c>
      <c r="V1020" s="12">
        <f t="shared" si="906"/>
        <v>0</v>
      </c>
      <c r="W1020" s="12">
        <f t="shared" si="906"/>
        <v>0</v>
      </c>
      <c r="X1020" s="12">
        <f t="shared" si="906"/>
        <v>0</v>
      </c>
      <c r="Y1020" s="12">
        <f t="shared" si="906"/>
        <v>264</v>
      </c>
      <c r="Z1020" s="12">
        <f t="shared" si="906"/>
        <v>0</v>
      </c>
    </row>
    <row r="1021" spans="1:26" s="74" customFormat="1" hidden="1" x14ac:dyDescent="0.25">
      <c r="A1021" s="75"/>
      <c r="B1021" s="27"/>
      <c r="C1021" s="27"/>
      <c r="D1021" s="27"/>
      <c r="E1021" s="27"/>
      <c r="F1021" s="27"/>
      <c r="G1021" s="73"/>
      <c r="H1021" s="73"/>
      <c r="I1021" s="73"/>
      <c r="J1021" s="73"/>
      <c r="K1021" s="73"/>
      <c r="L1021" s="73"/>
      <c r="M1021" s="73"/>
      <c r="N1021" s="73"/>
      <c r="O1021" s="73"/>
      <c r="P1021" s="73"/>
      <c r="Q1021" s="73"/>
      <c r="R1021" s="73"/>
      <c r="S1021" s="73"/>
      <c r="T1021" s="73"/>
      <c r="U1021" s="73"/>
      <c r="V1021" s="73"/>
      <c r="W1021" s="73"/>
      <c r="X1021" s="73"/>
      <c r="Y1021" s="73"/>
      <c r="Z1021" s="73"/>
    </row>
    <row r="1022" spans="1:26" ht="18.75" hidden="1" x14ac:dyDescent="0.3">
      <c r="A1022" s="23" t="s">
        <v>59</v>
      </c>
      <c r="B1022" s="24">
        <f>B1020</f>
        <v>918</v>
      </c>
      <c r="C1022" s="24" t="s">
        <v>22</v>
      </c>
      <c r="D1022" s="24" t="s">
        <v>60</v>
      </c>
      <c r="E1022" s="24"/>
      <c r="F1022" s="24"/>
      <c r="G1022" s="13">
        <f t="shared" ref="G1022:Z1022" si="907">G1023</f>
        <v>264</v>
      </c>
      <c r="H1022" s="13">
        <f t="shared" si="907"/>
        <v>0</v>
      </c>
      <c r="I1022" s="13">
        <f t="shared" si="907"/>
        <v>0</v>
      </c>
      <c r="J1022" s="13">
        <f t="shared" si="907"/>
        <v>0</v>
      </c>
      <c r="K1022" s="13">
        <f t="shared" si="907"/>
        <v>0</v>
      </c>
      <c r="L1022" s="13">
        <f t="shared" si="907"/>
        <v>0</v>
      </c>
      <c r="M1022" s="13">
        <f t="shared" si="907"/>
        <v>264</v>
      </c>
      <c r="N1022" s="13">
        <f t="shared" si="907"/>
        <v>0</v>
      </c>
      <c r="O1022" s="13">
        <f t="shared" si="907"/>
        <v>0</v>
      </c>
      <c r="P1022" s="13">
        <f t="shared" si="907"/>
        <v>0</v>
      </c>
      <c r="Q1022" s="13">
        <f t="shared" si="907"/>
        <v>0</v>
      </c>
      <c r="R1022" s="13">
        <f t="shared" si="907"/>
        <v>0</v>
      </c>
      <c r="S1022" s="13">
        <f t="shared" si="907"/>
        <v>264</v>
      </c>
      <c r="T1022" s="13">
        <f t="shared" si="907"/>
        <v>0</v>
      </c>
      <c r="U1022" s="13">
        <f t="shared" si="907"/>
        <v>0</v>
      </c>
      <c r="V1022" s="13">
        <f t="shared" si="907"/>
        <v>0</v>
      </c>
      <c r="W1022" s="13">
        <f t="shared" si="907"/>
        <v>0</v>
      </c>
      <c r="X1022" s="13">
        <f t="shared" si="907"/>
        <v>0</v>
      </c>
      <c r="Y1022" s="13">
        <f t="shared" si="907"/>
        <v>264</v>
      </c>
      <c r="Z1022" s="13">
        <f t="shared" si="907"/>
        <v>0</v>
      </c>
    </row>
    <row r="1023" spans="1:26" ht="20.100000000000001" hidden="1" customHeight="1" x14ac:dyDescent="0.25">
      <c r="A1023" s="38" t="s">
        <v>62</v>
      </c>
      <c r="B1023" s="60">
        <f>B1020</f>
        <v>918</v>
      </c>
      <c r="C1023" s="60" t="s">
        <v>22</v>
      </c>
      <c r="D1023" s="60" t="s">
        <v>60</v>
      </c>
      <c r="E1023" s="60" t="s">
        <v>63</v>
      </c>
      <c r="F1023" s="60"/>
      <c r="G1023" s="17">
        <f t="shared" ref="G1023" si="908">G1026</f>
        <v>264</v>
      </c>
      <c r="H1023" s="17">
        <f t="shared" ref="H1023:N1023" si="909">H1026</f>
        <v>0</v>
      </c>
      <c r="I1023" s="17">
        <f t="shared" si="909"/>
        <v>0</v>
      </c>
      <c r="J1023" s="17">
        <f t="shared" si="909"/>
        <v>0</v>
      </c>
      <c r="K1023" s="17">
        <f t="shared" si="909"/>
        <v>0</v>
      </c>
      <c r="L1023" s="17">
        <f t="shared" si="909"/>
        <v>0</v>
      </c>
      <c r="M1023" s="17">
        <f t="shared" si="909"/>
        <v>264</v>
      </c>
      <c r="N1023" s="17">
        <f t="shared" si="909"/>
        <v>0</v>
      </c>
      <c r="O1023" s="17">
        <f t="shared" ref="O1023:T1023" si="910">O1026</f>
        <v>0</v>
      </c>
      <c r="P1023" s="17">
        <f t="shared" si="910"/>
        <v>0</v>
      </c>
      <c r="Q1023" s="17">
        <f t="shared" si="910"/>
        <v>0</v>
      </c>
      <c r="R1023" s="17">
        <f t="shared" si="910"/>
        <v>0</v>
      </c>
      <c r="S1023" s="17">
        <f t="shared" si="910"/>
        <v>264</v>
      </c>
      <c r="T1023" s="17">
        <f t="shared" si="910"/>
        <v>0</v>
      </c>
      <c r="U1023" s="17">
        <f t="shared" ref="U1023:Z1023" si="911">U1026</f>
        <v>0</v>
      </c>
      <c r="V1023" s="17">
        <f t="shared" si="911"/>
        <v>0</v>
      </c>
      <c r="W1023" s="17">
        <f t="shared" si="911"/>
        <v>0</v>
      </c>
      <c r="X1023" s="17">
        <f t="shared" si="911"/>
        <v>0</v>
      </c>
      <c r="Y1023" s="17">
        <f t="shared" si="911"/>
        <v>264</v>
      </c>
      <c r="Z1023" s="17">
        <f t="shared" si="911"/>
        <v>0</v>
      </c>
    </row>
    <row r="1024" spans="1:26" ht="20.100000000000001" hidden="1" customHeight="1" x14ac:dyDescent="0.25">
      <c r="A1024" s="38" t="s">
        <v>15</v>
      </c>
      <c r="B1024" s="60">
        <f>B1022</f>
        <v>918</v>
      </c>
      <c r="C1024" s="60" t="s">
        <v>22</v>
      </c>
      <c r="D1024" s="60" t="s">
        <v>60</v>
      </c>
      <c r="E1024" s="60" t="s">
        <v>64</v>
      </c>
      <c r="F1024" s="60"/>
      <c r="G1024" s="17">
        <f t="shared" ref="G1024" si="912">G1026</f>
        <v>264</v>
      </c>
      <c r="H1024" s="17">
        <f t="shared" ref="H1024:N1024" si="913">H1026</f>
        <v>0</v>
      </c>
      <c r="I1024" s="17">
        <f t="shared" si="913"/>
        <v>0</v>
      </c>
      <c r="J1024" s="17">
        <f t="shared" si="913"/>
        <v>0</v>
      </c>
      <c r="K1024" s="17">
        <f t="shared" si="913"/>
        <v>0</v>
      </c>
      <c r="L1024" s="17">
        <f t="shared" si="913"/>
        <v>0</v>
      </c>
      <c r="M1024" s="17">
        <f t="shared" si="913"/>
        <v>264</v>
      </c>
      <c r="N1024" s="17">
        <f t="shared" si="913"/>
        <v>0</v>
      </c>
      <c r="O1024" s="17">
        <f t="shared" ref="O1024:T1024" si="914">O1026</f>
        <v>0</v>
      </c>
      <c r="P1024" s="17">
        <f t="shared" si="914"/>
        <v>0</v>
      </c>
      <c r="Q1024" s="17">
        <f t="shared" si="914"/>
        <v>0</v>
      </c>
      <c r="R1024" s="17">
        <f t="shared" si="914"/>
        <v>0</v>
      </c>
      <c r="S1024" s="17">
        <f t="shared" si="914"/>
        <v>264</v>
      </c>
      <c r="T1024" s="17">
        <f t="shared" si="914"/>
        <v>0</v>
      </c>
      <c r="U1024" s="17">
        <f t="shared" ref="U1024:Z1024" si="915">U1026</f>
        <v>0</v>
      </c>
      <c r="V1024" s="17">
        <f t="shared" si="915"/>
        <v>0</v>
      </c>
      <c r="W1024" s="17">
        <f t="shared" si="915"/>
        <v>0</v>
      </c>
      <c r="X1024" s="17">
        <f t="shared" si="915"/>
        <v>0</v>
      </c>
      <c r="Y1024" s="17">
        <f t="shared" si="915"/>
        <v>264</v>
      </c>
      <c r="Z1024" s="17">
        <f t="shared" si="915"/>
        <v>0</v>
      </c>
    </row>
    <row r="1025" spans="1:26" ht="20.100000000000001" hidden="1" customHeight="1" x14ac:dyDescent="0.25">
      <c r="A1025" s="38" t="s">
        <v>61</v>
      </c>
      <c r="B1025" s="60">
        <f>B1024</f>
        <v>918</v>
      </c>
      <c r="C1025" s="60" t="s">
        <v>22</v>
      </c>
      <c r="D1025" s="60" t="s">
        <v>60</v>
      </c>
      <c r="E1025" s="60" t="s">
        <v>65</v>
      </c>
      <c r="F1025" s="60"/>
      <c r="G1025" s="17">
        <f t="shared" ref="G1025:V1026" si="916">G1026</f>
        <v>264</v>
      </c>
      <c r="H1025" s="17">
        <f t="shared" si="916"/>
        <v>0</v>
      </c>
      <c r="I1025" s="17">
        <f t="shared" si="916"/>
        <v>0</v>
      </c>
      <c r="J1025" s="17">
        <f t="shared" si="916"/>
        <v>0</v>
      </c>
      <c r="K1025" s="17">
        <f t="shared" si="916"/>
        <v>0</v>
      </c>
      <c r="L1025" s="17">
        <f t="shared" si="916"/>
        <v>0</v>
      </c>
      <c r="M1025" s="17">
        <f t="shared" si="916"/>
        <v>264</v>
      </c>
      <c r="N1025" s="17">
        <f t="shared" si="916"/>
        <v>0</v>
      </c>
      <c r="O1025" s="17">
        <f t="shared" si="916"/>
        <v>0</v>
      </c>
      <c r="P1025" s="17">
        <f t="shared" si="916"/>
        <v>0</v>
      </c>
      <c r="Q1025" s="17">
        <f t="shared" si="916"/>
        <v>0</v>
      </c>
      <c r="R1025" s="17">
        <f t="shared" si="916"/>
        <v>0</v>
      </c>
      <c r="S1025" s="17">
        <f t="shared" si="916"/>
        <v>264</v>
      </c>
      <c r="T1025" s="17">
        <f t="shared" si="916"/>
        <v>0</v>
      </c>
      <c r="U1025" s="17">
        <f t="shared" si="916"/>
        <v>0</v>
      </c>
      <c r="V1025" s="17">
        <f t="shared" si="916"/>
        <v>0</v>
      </c>
      <c r="W1025" s="17">
        <f t="shared" ref="U1025:Z1026" si="917">W1026</f>
        <v>0</v>
      </c>
      <c r="X1025" s="17">
        <f t="shared" si="917"/>
        <v>0</v>
      </c>
      <c r="Y1025" s="17">
        <f t="shared" si="917"/>
        <v>264</v>
      </c>
      <c r="Z1025" s="17">
        <f t="shared" si="917"/>
        <v>0</v>
      </c>
    </row>
    <row r="1026" spans="1:26" ht="33" hidden="1" x14ac:dyDescent="0.25">
      <c r="A1026" s="25" t="s">
        <v>243</v>
      </c>
      <c r="B1026" s="26">
        <f>B1025</f>
        <v>918</v>
      </c>
      <c r="C1026" s="26" t="s">
        <v>22</v>
      </c>
      <c r="D1026" s="26" t="s">
        <v>60</v>
      </c>
      <c r="E1026" s="26" t="s">
        <v>65</v>
      </c>
      <c r="F1026" s="26" t="s">
        <v>31</v>
      </c>
      <c r="G1026" s="11">
        <f t="shared" si="916"/>
        <v>264</v>
      </c>
      <c r="H1026" s="11">
        <f t="shared" si="916"/>
        <v>0</v>
      </c>
      <c r="I1026" s="11">
        <f t="shared" si="916"/>
        <v>0</v>
      </c>
      <c r="J1026" s="11">
        <f t="shared" si="916"/>
        <v>0</v>
      </c>
      <c r="K1026" s="11">
        <f t="shared" si="916"/>
        <v>0</v>
      </c>
      <c r="L1026" s="11">
        <f t="shared" si="916"/>
        <v>0</v>
      </c>
      <c r="M1026" s="11">
        <f t="shared" si="916"/>
        <v>264</v>
      </c>
      <c r="N1026" s="11">
        <f t="shared" si="916"/>
        <v>0</v>
      </c>
      <c r="O1026" s="11">
        <f t="shared" si="916"/>
        <v>0</v>
      </c>
      <c r="P1026" s="11">
        <f t="shared" si="916"/>
        <v>0</v>
      </c>
      <c r="Q1026" s="11">
        <f t="shared" si="916"/>
        <v>0</v>
      </c>
      <c r="R1026" s="11">
        <f t="shared" si="916"/>
        <v>0</v>
      </c>
      <c r="S1026" s="11">
        <f t="shared" si="916"/>
        <v>264</v>
      </c>
      <c r="T1026" s="11">
        <f t="shared" si="916"/>
        <v>0</v>
      </c>
      <c r="U1026" s="11">
        <f t="shared" si="917"/>
        <v>0</v>
      </c>
      <c r="V1026" s="11">
        <f t="shared" si="917"/>
        <v>0</v>
      </c>
      <c r="W1026" s="11">
        <f t="shared" si="917"/>
        <v>0</v>
      </c>
      <c r="X1026" s="11">
        <f t="shared" si="917"/>
        <v>0</v>
      </c>
      <c r="Y1026" s="11">
        <f t="shared" si="917"/>
        <v>264</v>
      </c>
      <c r="Z1026" s="11">
        <f t="shared" si="917"/>
        <v>0</v>
      </c>
    </row>
    <row r="1027" spans="1:26" ht="33" hidden="1" x14ac:dyDescent="0.25">
      <c r="A1027" s="25" t="s">
        <v>37</v>
      </c>
      <c r="B1027" s="26">
        <f>B1026</f>
        <v>918</v>
      </c>
      <c r="C1027" s="26" t="s">
        <v>22</v>
      </c>
      <c r="D1027" s="26" t="s">
        <v>60</v>
      </c>
      <c r="E1027" s="26" t="s">
        <v>65</v>
      </c>
      <c r="F1027" s="26" t="s">
        <v>38</v>
      </c>
      <c r="G1027" s="9">
        <v>264</v>
      </c>
      <c r="H1027" s="9"/>
      <c r="I1027" s="86"/>
      <c r="J1027" s="86"/>
      <c r="K1027" s="86"/>
      <c r="L1027" s="86"/>
      <c r="M1027" s="9">
        <f>G1027+I1027+J1027+K1027+L1027</f>
        <v>264</v>
      </c>
      <c r="N1027" s="9">
        <f>H1027+L1027</f>
        <v>0</v>
      </c>
      <c r="O1027" s="87"/>
      <c r="P1027" s="87"/>
      <c r="Q1027" s="87"/>
      <c r="R1027" s="87"/>
      <c r="S1027" s="9">
        <f>M1027+O1027+P1027+Q1027+R1027</f>
        <v>264</v>
      </c>
      <c r="T1027" s="9">
        <f>N1027+R1027</f>
        <v>0</v>
      </c>
      <c r="U1027" s="87"/>
      <c r="V1027" s="87"/>
      <c r="W1027" s="87"/>
      <c r="X1027" s="87"/>
      <c r="Y1027" s="9">
        <f>S1027+U1027+V1027+W1027+X1027</f>
        <v>264</v>
      </c>
      <c r="Z1027" s="9">
        <f>T1027+X1027</f>
        <v>0</v>
      </c>
    </row>
    <row r="1028" spans="1:26" hidden="1" x14ac:dyDescent="0.25">
      <c r="A1028" s="25"/>
      <c r="B1028" s="26"/>
      <c r="C1028" s="26"/>
      <c r="D1028" s="26"/>
      <c r="E1028" s="26"/>
      <c r="F1028" s="26"/>
      <c r="G1028" s="9"/>
      <c r="H1028" s="9"/>
      <c r="I1028" s="86"/>
      <c r="J1028" s="86"/>
      <c r="K1028" s="86"/>
      <c r="L1028" s="86"/>
      <c r="M1028" s="9"/>
      <c r="N1028" s="9"/>
      <c r="O1028" s="87"/>
      <c r="P1028" s="87"/>
      <c r="Q1028" s="87"/>
      <c r="R1028" s="87"/>
      <c r="S1028" s="9"/>
      <c r="T1028" s="9"/>
      <c r="U1028" s="87"/>
      <c r="V1028" s="87"/>
      <c r="W1028" s="87"/>
      <c r="X1028" s="87"/>
      <c r="Y1028" s="9"/>
      <c r="Z1028" s="9"/>
    </row>
    <row r="1029" spans="1:26" ht="40.5" hidden="1" x14ac:dyDescent="0.3">
      <c r="A1029" s="32" t="s">
        <v>484</v>
      </c>
      <c r="B1029" s="21" t="s">
        <v>318</v>
      </c>
      <c r="C1029" s="21"/>
      <c r="D1029" s="21"/>
      <c r="E1029" s="21"/>
      <c r="F1029" s="21"/>
      <c r="G1029" s="6">
        <f>G1031+G1047+G1070+G1080+G1102+G1124+G1177+G1212+G1219</f>
        <v>914281</v>
      </c>
      <c r="H1029" s="6">
        <f t="shared" ref="H1029:N1029" si="918">H1031+H1047+H1070+H1080+H1102+H1124+H1177+H1212+H1219</f>
        <v>66588</v>
      </c>
      <c r="I1029" s="6">
        <f t="shared" si="918"/>
        <v>0</v>
      </c>
      <c r="J1029" s="6">
        <f t="shared" si="918"/>
        <v>0</v>
      </c>
      <c r="K1029" s="6">
        <f t="shared" si="918"/>
        <v>0</v>
      </c>
      <c r="L1029" s="6">
        <f t="shared" si="918"/>
        <v>0</v>
      </c>
      <c r="M1029" s="6">
        <f t="shared" si="918"/>
        <v>914281</v>
      </c>
      <c r="N1029" s="6">
        <f t="shared" si="918"/>
        <v>66588</v>
      </c>
      <c r="O1029" s="6">
        <f>O1031+O1047+O1070+O1080+O1102+O1124+O1177+O1212+O1219+O1040</f>
        <v>-85</v>
      </c>
      <c r="P1029" s="6">
        <f t="shared" ref="P1029:T1029" si="919">P1031+P1047+P1070+P1080+P1102+P1124+P1177+P1212+P1219+P1040</f>
        <v>2339</v>
      </c>
      <c r="Q1029" s="6">
        <f t="shared" si="919"/>
        <v>0</v>
      </c>
      <c r="R1029" s="6">
        <f t="shared" si="919"/>
        <v>1682</v>
      </c>
      <c r="S1029" s="6">
        <f t="shared" si="919"/>
        <v>918217</v>
      </c>
      <c r="T1029" s="6">
        <f t="shared" si="919"/>
        <v>68270</v>
      </c>
      <c r="U1029" s="6">
        <f>U1031+U1047+U1070+U1080+U1102+U1124+U1177+U1212+U1219+U1040</f>
        <v>0</v>
      </c>
      <c r="V1029" s="6">
        <f t="shared" ref="V1029:Z1029" si="920">V1031+V1047+V1070+V1080+V1102+V1124+V1177+V1212+V1219+V1040</f>
        <v>709</v>
      </c>
      <c r="W1029" s="6">
        <f t="shared" si="920"/>
        <v>0</v>
      </c>
      <c r="X1029" s="6">
        <f t="shared" si="920"/>
        <v>3478</v>
      </c>
      <c r="Y1029" s="6">
        <f t="shared" si="920"/>
        <v>922404</v>
      </c>
      <c r="Z1029" s="6">
        <f t="shared" si="920"/>
        <v>71748</v>
      </c>
    </row>
    <row r="1030" spans="1:26" s="74" customFormat="1" hidden="1" x14ac:dyDescent="0.25">
      <c r="A1030" s="72"/>
      <c r="B1030" s="27"/>
      <c r="C1030" s="27"/>
      <c r="D1030" s="27"/>
      <c r="E1030" s="27"/>
      <c r="F1030" s="27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</row>
    <row r="1031" spans="1:26" ht="18.75" hidden="1" x14ac:dyDescent="0.3">
      <c r="A1031" s="23" t="s">
        <v>59</v>
      </c>
      <c r="B1031" s="24" t="s">
        <v>318</v>
      </c>
      <c r="C1031" s="24" t="s">
        <v>22</v>
      </c>
      <c r="D1031" s="24" t="s">
        <v>60</v>
      </c>
      <c r="E1031" s="24"/>
      <c r="F1031" s="24"/>
      <c r="G1031" s="15">
        <f t="shared" ref="G1031:V1035" si="921">G1032</f>
        <v>5095</v>
      </c>
      <c r="H1031" s="15">
        <f t="shared" si="921"/>
        <v>0</v>
      </c>
      <c r="I1031" s="15">
        <f t="shared" si="921"/>
        <v>0</v>
      </c>
      <c r="J1031" s="15">
        <f t="shared" si="921"/>
        <v>0</v>
      </c>
      <c r="K1031" s="15">
        <f t="shared" si="921"/>
        <v>0</v>
      </c>
      <c r="L1031" s="15">
        <f t="shared" si="921"/>
        <v>0</v>
      </c>
      <c r="M1031" s="15">
        <f t="shared" si="921"/>
        <v>5095</v>
      </c>
      <c r="N1031" s="15">
        <f t="shared" si="921"/>
        <v>0</v>
      </c>
      <c r="O1031" s="15">
        <f t="shared" si="921"/>
        <v>0</v>
      </c>
      <c r="P1031" s="15">
        <f t="shared" si="921"/>
        <v>0</v>
      </c>
      <c r="Q1031" s="15">
        <f t="shared" si="921"/>
        <v>0</v>
      </c>
      <c r="R1031" s="15">
        <f t="shared" si="921"/>
        <v>0</v>
      </c>
      <c r="S1031" s="15">
        <f t="shared" si="921"/>
        <v>5095</v>
      </c>
      <c r="T1031" s="15">
        <f t="shared" si="921"/>
        <v>0</v>
      </c>
      <c r="U1031" s="15">
        <f t="shared" si="921"/>
        <v>0</v>
      </c>
      <c r="V1031" s="15">
        <f t="shared" si="921"/>
        <v>30</v>
      </c>
      <c r="W1031" s="15">
        <f t="shared" ref="U1031:Z1035" si="922">W1032</f>
        <v>0</v>
      </c>
      <c r="X1031" s="15">
        <f t="shared" si="922"/>
        <v>0</v>
      </c>
      <c r="Y1031" s="15">
        <f t="shared" si="922"/>
        <v>5125</v>
      </c>
      <c r="Z1031" s="15">
        <f t="shared" si="922"/>
        <v>0</v>
      </c>
    </row>
    <row r="1032" spans="1:26" ht="20.100000000000001" hidden="1" customHeight="1" x14ac:dyDescent="0.25">
      <c r="A1032" s="38" t="s">
        <v>62</v>
      </c>
      <c r="B1032" s="60" t="s">
        <v>318</v>
      </c>
      <c r="C1032" s="60" t="s">
        <v>22</v>
      </c>
      <c r="D1032" s="60" t="s">
        <v>60</v>
      </c>
      <c r="E1032" s="60" t="s">
        <v>385</v>
      </c>
      <c r="F1032" s="60"/>
      <c r="G1032" s="17">
        <f t="shared" si="921"/>
        <v>5095</v>
      </c>
      <c r="H1032" s="17">
        <f t="shared" si="921"/>
        <v>0</v>
      </c>
      <c r="I1032" s="17">
        <f t="shared" si="921"/>
        <v>0</v>
      </c>
      <c r="J1032" s="17">
        <f t="shared" si="921"/>
        <v>0</v>
      </c>
      <c r="K1032" s="17">
        <f t="shared" si="921"/>
        <v>0</v>
      </c>
      <c r="L1032" s="17">
        <f t="shared" si="921"/>
        <v>0</v>
      </c>
      <c r="M1032" s="17">
        <f t="shared" si="921"/>
        <v>5095</v>
      </c>
      <c r="N1032" s="17">
        <f t="shared" si="921"/>
        <v>0</v>
      </c>
      <c r="O1032" s="17">
        <f t="shared" si="921"/>
        <v>0</v>
      </c>
      <c r="P1032" s="17">
        <f t="shared" si="921"/>
        <v>0</v>
      </c>
      <c r="Q1032" s="17">
        <f t="shared" si="921"/>
        <v>0</v>
      </c>
      <c r="R1032" s="17">
        <f t="shared" si="921"/>
        <v>0</v>
      </c>
      <c r="S1032" s="17">
        <f t="shared" si="921"/>
        <v>5095</v>
      </c>
      <c r="T1032" s="17">
        <f t="shared" si="921"/>
        <v>0</v>
      </c>
      <c r="U1032" s="17">
        <f t="shared" si="922"/>
        <v>0</v>
      </c>
      <c r="V1032" s="17">
        <f t="shared" si="922"/>
        <v>30</v>
      </c>
      <c r="W1032" s="17">
        <f t="shared" si="922"/>
        <v>0</v>
      </c>
      <c r="X1032" s="17">
        <f t="shared" si="922"/>
        <v>0</v>
      </c>
      <c r="Y1032" s="17">
        <f t="shared" si="922"/>
        <v>5125</v>
      </c>
      <c r="Z1032" s="17">
        <f t="shared" si="922"/>
        <v>0</v>
      </c>
    </row>
    <row r="1033" spans="1:26" ht="20.100000000000001" hidden="1" customHeight="1" x14ac:dyDescent="0.25">
      <c r="A1033" s="38" t="s">
        <v>15</v>
      </c>
      <c r="B1033" s="60" t="s">
        <v>318</v>
      </c>
      <c r="C1033" s="60" t="s">
        <v>22</v>
      </c>
      <c r="D1033" s="60" t="s">
        <v>60</v>
      </c>
      <c r="E1033" s="60" t="s">
        <v>64</v>
      </c>
      <c r="F1033" s="60"/>
      <c r="G1033" s="17">
        <f t="shared" si="921"/>
        <v>5095</v>
      </c>
      <c r="H1033" s="17">
        <f t="shared" si="921"/>
        <v>0</v>
      </c>
      <c r="I1033" s="17">
        <f t="shared" si="921"/>
        <v>0</v>
      </c>
      <c r="J1033" s="17">
        <f t="shared" si="921"/>
        <v>0</v>
      </c>
      <c r="K1033" s="17">
        <f t="shared" si="921"/>
        <v>0</v>
      </c>
      <c r="L1033" s="17">
        <f t="shared" si="921"/>
        <v>0</v>
      </c>
      <c r="M1033" s="17">
        <f t="shared" si="921"/>
        <v>5095</v>
      </c>
      <c r="N1033" s="17">
        <f t="shared" si="921"/>
        <v>0</v>
      </c>
      <c r="O1033" s="17">
        <f t="shared" si="921"/>
        <v>0</v>
      </c>
      <c r="P1033" s="17">
        <f t="shared" si="921"/>
        <v>0</v>
      </c>
      <c r="Q1033" s="17">
        <f t="shared" si="921"/>
        <v>0</v>
      </c>
      <c r="R1033" s="17">
        <f t="shared" si="921"/>
        <v>0</v>
      </c>
      <c r="S1033" s="17">
        <f t="shared" si="921"/>
        <v>5095</v>
      </c>
      <c r="T1033" s="17">
        <f t="shared" si="921"/>
        <v>0</v>
      </c>
      <c r="U1033" s="17">
        <f t="shared" si="922"/>
        <v>0</v>
      </c>
      <c r="V1033" s="17">
        <f t="shared" si="922"/>
        <v>30</v>
      </c>
      <c r="W1033" s="17">
        <f t="shared" si="922"/>
        <v>0</v>
      </c>
      <c r="X1033" s="17">
        <f t="shared" si="922"/>
        <v>0</v>
      </c>
      <c r="Y1033" s="17">
        <f t="shared" si="922"/>
        <v>5125</v>
      </c>
      <c r="Z1033" s="17">
        <f t="shared" si="922"/>
        <v>0</v>
      </c>
    </row>
    <row r="1034" spans="1:26" ht="20.100000000000001" hidden="1" customHeight="1" x14ac:dyDescent="0.25">
      <c r="A1034" s="38" t="s">
        <v>61</v>
      </c>
      <c r="B1034" s="60" t="s">
        <v>318</v>
      </c>
      <c r="C1034" s="60" t="s">
        <v>22</v>
      </c>
      <c r="D1034" s="60" t="s">
        <v>60</v>
      </c>
      <c r="E1034" s="60" t="s">
        <v>65</v>
      </c>
      <c r="F1034" s="60"/>
      <c r="G1034" s="17">
        <f t="shared" si="921"/>
        <v>5095</v>
      </c>
      <c r="H1034" s="17">
        <f t="shared" si="921"/>
        <v>0</v>
      </c>
      <c r="I1034" s="17">
        <f t="shared" si="921"/>
        <v>0</v>
      </c>
      <c r="J1034" s="17">
        <f t="shared" si="921"/>
        <v>0</v>
      </c>
      <c r="K1034" s="17">
        <f t="shared" si="921"/>
        <v>0</v>
      </c>
      <c r="L1034" s="17">
        <f t="shared" si="921"/>
        <v>0</v>
      </c>
      <c r="M1034" s="17">
        <f t="shared" si="921"/>
        <v>5095</v>
      </c>
      <c r="N1034" s="17">
        <f t="shared" si="921"/>
        <v>0</v>
      </c>
      <c r="O1034" s="17">
        <f t="shared" si="921"/>
        <v>0</v>
      </c>
      <c r="P1034" s="17">
        <f t="shared" si="921"/>
        <v>0</v>
      </c>
      <c r="Q1034" s="17">
        <f t="shared" si="921"/>
        <v>0</v>
      </c>
      <c r="R1034" s="17">
        <f t="shared" si="921"/>
        <v>0</v>
      </c>
      <c r="S1034" s="17">
        <f t="shared" si="921"/>
        <v>5095</v>
      </c>
      <c r="T1034" s="17">
        <f t="shared" si="921"/>
        <v>0</v>
      </c>
      <c r="U1034" s="17">
        <f>U1035+U1037</f>
        <v>0</v>
      </c>
      <c r="V1034" s="17">
        <f t="shared" ref="V1034:Z1034" si="923">V1035+V1037</f>
        <v>30</v>
      </c>
      <c r="W1034" s="17">
        <f t="shared" si="923"/>
        <v>0</v>
      </c>
      <c r="X1034" s="17">
        <f t="shared" si="923"/>
        <v>0</v>
      </c>
      <c r="Y1034" s="17">
        <f t="shared" si="923"/>
        <v>5125</v>
      </c>
      <c r="Z1034" s="17">
        <f t="shared" si="923"/>
        <v>0</v>
      </c>
    </row>
    <row r="1035" spans="1:26" ht="33" hidden="1" x14ac:dyDescent="0.25">
      <c r="A1035" s="25" t="s">
        <v>243</v>
      </c>
      <c r="B1035" s="26" t="s">
        <v>318</v>
      </c>
      <c r="C1035" s="26" t="s">
        <v>22</v>
      </c>
      <c r="D1035" s="26" t="s">
        <v>60</v>
      </c>
      <c r="E1035" s="26" t="s">
        <v>65</v>
      </c>
      <c r="F1035" s="9">
        <v>200</v>
      </c>
      <c r="G1035" s="9">
        <f t="shared" si="921"/>
        <v>5095</v>
      </c>
      <c r="H1035" s="9">
        <f t="shared" si="921"/>
        <v>0</v>
      </c>
      <c r="I1035" s="9">
        <f t="shared" si="921"/>
        <v>0</v>
      </c>
      <c r="J1035" s="9">
        <f t="shared" si="921"/>
        <v>0</v>
      </c>
      <c r="K1035" s="9">
        <f t="shared" si="921"/>
        <v>0</v>
      </c>
      <c r="L1035" s="9">
        <f t="shared" si="921"/>
        <v>0</v>
      </c>
      <c r="M1035" s="9">
        <f t="shared" si="921"/>
        <v>5095</v>
      </c>
      <c r="N1035" s="9">
        <f t="shared" si="921"/>
        <v>0</v>
      </c>
      <c r="O1035" s="9">
        <f t="shared" si="921"/>
        <v>0</v>
      </c>
      <c r="P1035" s="9">
        <f t="shared" si="921"/>
        <v>0</v>
      </c>
      <c r="Q1035" s="9">
        <f t="shared" si="921"/>
        <v>0</v>
      </c>
      <c r="R1035" s="9">
        <f t="shared" si="921"/>
        <v>0</v>
      </c>
      <c r="S1035" s="9">
        <f t="shared" si="921"/>
        <v>5095</v>
      </c>
      <c r="T1035" s="9">
        <f t="shared" si="921"/>
        <v>0</v>
      </c>
      <c r="U1035" s="9">
        <f t="shared" si="922"/>
        <v>0</v>
      </c>
      <c r="V1035" s="9">
        <f t="shared" si="922"/>
        <v>0</v>
      </c>
      <c r="W1035" s="9">
        <f t="shared" si="922"/>
        <v>0</v>
      </c>
      <c r="X1035" s="9">
        <f t="shared" si="922"/>
        <v>0</v>
      </c>
      <c r="Y1035" s="9">
        <f t="shared" si="922"/>
        <v>5095</v>
      </c>
      <c r="Z1035" s="9">
        <f t="shared" si="922"/>
        <v>0</v>
      </c>
    </row>
    <row r="1036" spans="1:26" ht="33" hidden="1" x14ac:dyDescent="0.25">
      <c r="A1036" s="25" t="s">
        <v>37</v>
      </c>
      <c r="B1036" s="26" t="s">
        <v>318</v>
      </c>
      <c r="C1036" s="26" t="s">
        <v>22</v>
      </c>
      <c r="D1036" s="26" t="s">
        <v>60</v>
      </c>
      <c r="E1036" s="26" t="s">
        <v>65</v>
      </c>
      <c r="F1036" s="26" t="s">
        <v>38</v>
      </c>
      <c r="G1036" s="9">
        <v>5095</v>
      </c>
      <c r="H1036" s="9"/>
      <c r="I1036" s="86"/>
      <c r="J1036" s="86"/>
      <c r="K1036" s="86"/>
      <c r="L1036" s="86"/>
      <c r="M1036" s="9">
        <f>G1036+I1036+J1036+K1036+L1036</f>
        <v>5095</v>
      </c>
      <c r="N1036" s="9">
        <f>H1036+L1036</f>
        <v>0</v>
      </c>
      <c r="O1036" s="87"/>
      <c r="P1036" s="87"/>
      <c r="Q1036" s="87"/>
      <c r="R1036" s="87"/>
      <c r="S1036" s="9">
        <f>M1036+O1036+P1036+Q1036+R1036</f>
        <v>5095</v>
      </c>
      <c r="T1036" s="9">
        <f>N1036+R1036</f>
        <v>0</v>
      </c>
      <c r="U1036" s="87"/>
      <c r="V1036" s="87"/>
      <c r="W1036" s="87"/>
      <c r="X1036" s="87"/>
      <c r="Y1036" s="9">
        <f>S1036+U1036+V1036+W1036+X1036</f>
        <v>5095</v>
      </c>
      <c r="Z1036" s="9">
        <f>T1036+X1036</f>
        <v>0</v>
      </c>
    </row>
    <row r="1037" spans="1:26" ht="21" hidden="1" customHeight="1" x14ac:dyDescent="0.25">
      <c r="A1037" s="25" t="s">
        <v>66</v>
      </c>
      <c r="B1037" s="26" t="s">
        <v>318</v>
      </c>
      <c r="C1037" s="26" t="s">
        <v>22</v>
      </c>
      <c r="D1037" s="26" t="s">
        <v>60</v>
      </c>
      <c r="E1037" s="26" t="s">
        <v>65</v>
      </c>
      <c r="F1037" s="26" t="s">
        <v>67</v>
      </c>
      <c r="G1037" s="9"/>
      <c r="H1037" s="9"/>
      <c r="I1037" s="86"/>
      <c r="J1037" s="86"/>
      <c r="K1037" s="86"/>
      <c r="L1037" s="86"/>
      <c r="M1037" s="9"/>
      <c r="N1037" s="9"/>
      <c r="O1037" s="87"/>
      <c r="P1037" s="87"/>
      <c r="Q1037" s="87"/>
      <c r="R1037" s="87"/>
      <c r="S1037" s="9"/>
      <c r="T1037" s="9"/>
      <c r="U1037" s="87">
        <f>U1038</f>
        <v>0</v>
      </c>
      <c r="V1037" s="17">
        <f t="shared" ref="V1037:Z1037" si="924">V1038</f>
        <v>30</v>
      </c>
      <c r="W1037" s="17">
        <f t="shared" si="924"/>
        <v>0</v>
      </c>
      <c r="X1037" s="17">
        <f t="shared" si="924"/>
        <v>0</v>
      </c>
      <c r="Y1037" s="17">
        <f t="shared" si="924"/>
        <v>30</v>
      </c>
      <c r="Z1037" s="17">
        <f t="shared" si="924"/>
        <v>0</v>
      </c>
    </row>
    <row r="1038" spans="1:26" ht="25.5" hidden="1" customHeight="1" x14ac:dyDescent="0.25">
      <c r="A1038" s="25" t="s">
        <v>155</v>
      </c>
      <c r="B1038" s="26" t="s">
        <v>318</v>
      </c>
      <c r="C1038" s="26" t="s">
        <v>22</v>
      </c>
      <c r="D1038" s="26" t="s">
        <v>60</v>
      </c>
      <c r="E1038" s="26" t="s">
        <v>65</v>
      </c>
      <c r="F1038" s="26" t="s">
        <v>616</v>
      </c>
      <c r="G1038" s="9"/>
      <c r="H1038" s="9"/>
      <c r="I1038" s="86"/>
      <c r="J1038" s="86"/>
      <c r="K1038" s="86"/>
      <c r="L1038" s="86"/>
      <c r="M1038" s="9"/>
      <c r="N1038" s="9"/>
      <c r="O1038" s="87"/>
      <c r="P1038" s="87"/>
      <c r="Q1038" s="87"/>
      <c r="R1038" s="87"/>
      <c r="S1038" s="9"/>
      <c r="T1038" s="9"/>
      <c r="U1038" s="87"/>
      <c r="V1038" s="17">
        <v>30</v>
      </c>
      <c r="W1038" s="17"/>
      <c r="X1038" s="17"/>
      <c r="Y1038" s="17">
        <f>S1038+U1038+V1038+W1038+X1038</f>
        <v>30</v>
      </c>
      <c r="Z1038" s="17">
        <f>T1038+X1038</f>
        <v>0</v>
      </c>
    </row>
    <row r="1039" spans="1:26" hidden="1" x14ac:dyDescent="0.25">
      <c r="A1039" s="25"/>
      <c r="B1039" s="26"/>
      <c r="C1039" s="26"/>
      <c r="D1039" s="26"/>
      <c r="E1039" s="26"/>
      <c r="F1039" s="26"/>
      <c r="G1039" s="9"/>
      <c r="H1039" s="9"/>
      <c r="I1039" s="86"/>
      <c r="J1039" s="86"/>
      <c r="K1039" s="86"/>
      <c r="L1039" s="86"/>
      <c r="M1039" s="9"/>
      <c r="N1039" s="9"/>
      <c r="O1039" s="87"/>
      <c r="P1039" s="87"/>
      <c r="Q1039" s="87"/>
      <c r="R1039" s="87"/>
      <c r="S1039" s="9"/>
      <c r="T1039" s="9"/>
      <c r="U1039" s="87"/>
      <c r="V1039" s="87"/>
      <c r="W1039" s="87"/>
      <c r="X1039" s="87"/>
      <c r="Y1039" s="9"/>
      <c r="Z1039" s="9"/>
    </row>
    <row r="1040" spans="1:26" ht="18.75" hidden="1" x14ac:dyDescent="0.3">
      <c r="A1040" s="23" t="s">
        <v>744</v>
      </c>
      <c r="B1040" s="24" t="s">
        <v>318</v>
      </c>
      <c r="C1040" s="24" t="s">
        <v>29</v>
      </c>
      <c r="D1040" s="24" t="s">
        <v>146</v>
      </c>
      <c r="E1040" s="26"/>
      <c r="F1040" s="26"/>
      <c r="G1040" s="9"/>
      <c r="H1040" s="9"/>
      <c r="I1040" s="86"/>
      <c r="J1040" s="86"/>
      <c r="K1040" s="86"/>
      <c r="L1040" s="86"/>
      <c r="M1040" s="9"/>
      <c r="N1040" s="9"/>
      <c r="O1040" s="87">
        <f>O1041</f>
        <v>0</v>
      </c>
      <c r="P1040" s="87">
        <f t="shared" ref="P1040:Z1044" si="925">P1041</f>
        <v>0</v>
      </c>
      <c r="Q1040" s="87">
        <f t="shared" si="925"/>
        <v>0</v>
      </c>
      <c r="R1040" s="13">
        <f t="shared" si="925"/>
        <v>1682</v>
      </c>
      <c r="S1040" s="13">
        <f t="shared" si="925"/>
        <v>1682</v>
      </c>
      <c r="T1040" s="13">
        <f t="shared" si="925"/>
        <v>1682</v>
      </c>
      <c r="U1040" s="87">
        <f>U1041</f>
        <v>0</v>
      </c>
      <c r="V1040" s="87">
        <f t="shared" si="925"/>
        <v>0</v>
      </c>
      <c r="W1040" s="87">
        <f t="shared" si="925"/>
        <v>0</v>
      </c>
      <c r="X1040" s="13">
        <f t="shared" si="925"/>
        <v>0</v>
      </c>
      <c r="Y1040" s="13">
        <f t="shared" si="925"/>
        <v>1682</v>
      </c>
      <c r="Z1040" s="13">
        <f t="shared" si="925"/>
        <v>1682</v>
      </c>
    </row>
    <row r="1041" spans="1:26" ht="33" hidden="1" x14ac:dyDescent="0.25">
      <c r="A1041" s="61" t="s">
        <v>492</v>
      </c>
      <c r="B1041" s="26" t="s">
        <v>318</v>
      </c>
      <c r="C1041" s="26" t="s">
        <v>29</v>
      </c>
      <c r="D1041" s="26" t="s">
        <v>146</v>
      </c>
      <c r="E1041" s="26" t="s">
        <v>357</v>
      </c>
      <c r="F1041" s="26"/>
      <c r="G1041" s="9"/>
      <c r="H1041" s="9"/>
      <c r="I1041" s="86"/>
      <c r="J1041" s="86"/>
      <c r="K1041" s="86"/>
      <c r="L1041" s="86"/>
      <c r="M1041" s="9"/>
      <c r="N1041" s="9"/>
      <c r="O1041" s="87">
        <f>O1042</f>
        <v>0</v>
      </c>
      <c r="P1041" s="87">
        <f t="shared" si="925"/>
        <v>0</v>
      </c>
      <c r="Q1041" s="87">
        <f t="shared" si="925"/>
        <v>0</v>
      </c>
      <c r="R1041" s="9">
        <f t="shared" si="925"/>
        <v>1682</v>
      </c>
      <c r="S1041" s="9">
        <f t="shared" si="925"/>
        <v>1682</v>
      </c>
      <c r="T1041" s="9">
        <f t="shared" si="925"/>
        <v>1682</v>
      </c>
      <c r="U1041" s="87">
        <f>U1042</f>
        <v>0</v>
      </c>
      <c r="V1041" s="87">
        <f t="shared" si="925"/>
        <v>0</v>
      </c>
      <c r="W1041" s="87">
        <f t="shared" si="925"/>
        <v>0</v>
      </c>
      <c r="X1041" s="9">
        <f t="shared" si="925"/>
        <v>0</v>
      </c>
      <c r="Y1041" s="9">
        <f t="shared" si="925"/>
        <v>1682</v>
      </c>
      <c r="Z1041" s="9">
        <f t="shared" si="925"/>
        <v>1682</v>
      </c>
    </row>
    <row r="1042" spans="1:26" ht="16.5" hidden="1" customHeight="1" x14ac:dyDescent="0.25">
      <c r="A1042" s="28" t="s">
        <v>572</v>
      </c>
      <c r="B1042" s="26" t="s">
        <v>318</v>
      </c>
      <c r="C1042" s="26" t="s">
        <v>29</v>
      </c>
      <c r="D1042" s="26" t="s">
        <v>146</v>
      </c>
      <c r="E1042" s="26" t="s">
        <v>745</v>
      </c>
      <c r="F1042" s="26"/>
      <c r="G1042" s="9"/>
      <c r="H1042" s="9"/>
      <c r="I1042" s="86"/>
      <c r="J1042" s="86"/>
      <c r="K1042" s="86"/>
      <c r="L1042" s="86"/>
      <c r="M1042" s="9"/>
      <c r="N1042" s="9"/>
      <c r="O1042" s="87">
        <f>O1043</f>
        <v>0</v>
      </c>
      <c r="P1042" s="87">
        <f t="shared" si="925"/>
        <v>0</v>
      </c>
      <c r="Q1042" s="87">
        <f t="shared" si="925"/>
        <v>0</v>
      </c>
      <c r="R1042" s="9">
        <f t="shared" si="925"/>
        <v>1682</v>
      </c>
      <c r="S1042" s="9">
        <f t="shared" si="925"/>
        <v>1682</v>
      </c>
      <c r="T1042" s="9">
        <f t="shared" si="925"/>
        <v>1682</v>
      </c>
      <c r="U1042" s="87">
        <f>U1043</f>
        <v>0</v>
      </c>
      <c r="V1042" s="87">
        <f t="shared" si="925"/>
        <v>0</v>
      </c>
      <c r="W1042" s="87">
        <f t="shared" si="925"/>
        <v>0</v>
      </c>
      <c r="X1042" s="9">
        <f t="shared" si="925"/>
        <v>0</v>
      </c>
      <c r="Y1042" s="9">
        <f t="shared" si="925"/>
        <v>1682</v>
      </c>
      <c r="Z1042" s="9">
        <f t="shared" si="925"/>
        <v>1682</v>
      </c>
    </row>
    <row r="1043" spans="1:26" ht="33" hidden="1" x14ac:dyDescent="0.25">
      <c r="A1043" s="28" t="s">
        <v>736</v>
      </c>
      <c r="B1043" s="26" t="s">
        <v>318</v>
      </c>
      <c r="C1043" s="26" t="s">
        <v>29</v>
      </c>
      <c r="D1043" s="26" t="s">
        <v>146</v>
      </c>
      <c r="E1043" s="26" t="s">
        <v>746</v>
      </c>
      <c r="F1043" s="26"/>
      <c r="G1043" s="9"/>
      <c r="H1043" s="9"/>
      <c r="I1043" s="86"/>
      <c r="J1043" s="86"/>
      <c r="K1043" s="86"/>
      <c r="L1043" s="86"/>
      <c r="M1043" s="9"/>
      <c r="N1043" s="9"/>
      <c r="O1043" s="87">
        <f>O1044</f>
        <v>0</v>
      </c>
      <c r="P1043" s="87">
        <f t="shared" si="925"/>
        <v>0</v>
      </c>
      <c r="Q1043" s="87">
        <f t="shared" si="925"/>
        <v>0</v>
      </c>
      <c r="R1043" s="9">
        <f t="shared" si="925"/>
        <v>1682</v>
      </c>
      <c r="S1043" s="9">
        <f t="shared" si="925"/>
        <v>1682</v>
      </c>
      <c r="T1043" s="9">
        <f t="shared" si="925"/>
        <v>1682</v>
      </c>
      <c r="U1043" s="87">
        <f>U1044</f>
        <v>0</v>
      </c>
      <c r="V1043" s="87">
        <f t="shared" si="925"/>
        <v>0</v>
      </c>
      <c r="W1043" s="87">
        <f t="shared" si="925"/>
        <v>0</v>
      </c>
      <c r="X1043" s="9">
        <f t="shared" si="925"/>
        <v>0</v>
      </c>
      <c r="Y1043" s="9">
        <f t="shared" si="925"/>
        <v>1682</v>
      </c>
      <c r="Z1043" s="9">
        <f t="shared" si="925"/>
        <v>1682</v>
      </c>
    </row>
    <row r="1044" spans="1:26" ht="33" hidden="1" x14ac:dyDescent="0.25">
      <c r="A1044" s="25" t="s">
        <v>243</v>
      </c>
      <c r="B1044" s="26" t="s">
        <v>318</v>
      </c>
      <c r="C1044" s="26" t="s">
        <v>29</v>
      </c>
      <c r="D1044" s="26" t="s">
        <v>146</v>
      </c>
      <c r="E1044" s="26" t="s">
        <v>746</v>
      </c>
      <c r="F1044" s="26" t="s">
        <v>31</v>
      </c>
      <c r="G1044" s="9"/>
      <c r="H1044" s="9"/>
      <c r="I1044" s="86"/>
      <c r="J1044" s="86"/>
      <c r="K1044" s="86"/>
      <c r="L1044" s="86"/>
      <c r="M1044" s="9"/>
      <c r="N1044" s="9"/>
      <c r="O1044" s="87">
        <f>O1045</f>
        <v>0</v>
      </c>
      <c r="P1044" s="87">
        <f t="shared" si="925"/>
        <v>0</v>
      </c>
      <c r="Q1044" s="87">
        <f t="shared" si="925"/>
        <v>0</v>
      </c>
      <c r="R1044" s="9">
        <f t="shared" si="925"/>
        <v>1682</v>
      </c>
      <c r="S1044" s="9">
        <f t="shared" si="925"/>
        <v>1682</v>
      </c>
      <c r="T1044" s="9">
        <f t="shared" si="925"/>
        <v>1682</v>
      </c>
      <c r="U1044" s="87">
        <f>U1045</f>
        <v>0</v>
      </c>
      <c r="V1044" s="87">
        <f t="shared" si="925"/>
        <v>0</v>
      </c>
      <c r="W1044" s="87">
        <f t="shared" si="925"/>
        <v>0</v>
      </c>
      <c r="X1044" s="9">
        <f t="shared" si="925"/>
        <v>0</v>
      </c>
      <c r="Y1044" s="9">
        <f t="shared" si="925"/>
        <v>1682</v>
      </c>
      <c r="Z1044" s="9">
        <f t="shared" si="925"/>
        <v>1682</v>
      </c>
    </row>
    <row r="1045" spans="1:26" ht="33" hidden="1" x14ac:dyDescent="0.25">
      <c r="A1045" s="25" t="s">
        <v>37</v>
      </c>
      <c r="B1045" s="26" t="s">
        <v>318</v>
      </c>
      <c r="C1045" s="26" t="s">
        <v>29</v>
      </c>
      <c r="D1045" s="26" t="s">
        <v>146</v>
      </c>
      <c r="E1045" s="26" t="s">
        <v>746</v>
      </c>
      <c r="F1045" s="26" t="s">
        <v>38</v>
      </c>
      <c r="G1045" s="9"/>
      <c r="H1045" s="9"/>
      <c r="I1045" s="86"/>
      <c r="J1045" s="86"/>
      <c r="K1045" s="86"/>
      <c r="L1045" s="86"/>
      <c r="M1045" s="86"/>
      <c r="N1045" s="86"/>
      <c r="O1045" s="87"/>
      <c r="P1045" s="87"/>
      <c r="Q1045" s="87"/>
      <c r="R1045" s="9">
        <v>1682</v>
      </c>
      <c r="S1045" s="9">
        <f>M1045+O1045+P1045+Q1045+R1045</f>
        <v>1682</v>
      </c>
      <c r="T1045" s="9">
        <f>N1045+R1045</f>
        <v>1682</v>
      </c>
      <c r="U1045" s="87"/>
      <c r="V1045" s="87"/>
      <c r="W1045" s="87"/>
      <c r="X1045" s="9"/>
      <c r="Y1045" s="9">
        <f>S1045+U1045+V1045+W1045+X1045</f>
        <v>1682</v>
      </c>
      <c r="Z1045" s="9">
        <f>T1045+X1045</f>
        <v>1682</v>
      </c>
    </row>
    <row r="1046" spans="1:26" hidden="1" x14ac:dyDescent="0.25">
      <c r="A1046" s="25"/>
      <c r="B1046" s="26"/>
      <c r="C1046" s="26"/>
      <c r="D1046" s="26"/>
      <c r="E1046" s="26"/>
      <c r="F1046" s="26"/>
      <c r="G1046" s="9"/>
      <c r="H1046" s="9"/>
      <c r="I1046" s="86"/>
      <c r="J1046" s="86"/>
      <c r="K1046" s="86"/>
      <c r="L1046" s="86"/>
      <c r="M1046" s="86"/>
      <c r="N1046" s="86"/>
      <c r="O1046" s="87"/>
      <c r="P1046" s="87"/>
      <c r="Q1046" s="87"/>
      <c r="R1046" s="87"/>
      <c r="S1046" s="87"/>
      <c r="T1046" s="87"/>
      <c r="U1046" s="87"/>
      <c r="V1046" s="87"/>
      <c r="W1046" s="87"/>
      <c r="X1046" s="87"/>
      <c r="Y1046" s="87"/>
      <c r="Z1046" s="87"/>
    </row>
    <row r="1047" spans="1:26" ht="18.75" hidden="1" x14ac:dyDescent="0.3">
      <c r="A1047" s="23" t="s">
        <v>319</v>
      </c>
      <c r="B1047" s="24" t="s">
        <v>318</v>
      </c>
      <c r="C1047" s="24" t="s">
        <v>29</v>
      </c>
      <c r="D1047" s="24" t="s">
        <v>7</v>
      </c>
      <c r="E1047" s="24"/>
      <c r="F1047" s="24"/>
      <c r="G1047" s="15">
        <f t="shared" ref="G1047:V1051" si="926">G1048</f>
        <v>11331</v>
      </c>
      <c r="H1047" s="15">
        <f t="shared" si="926"/>
        <v>0</v>
      </c>
      <c r="I1047" s="15">
        <f t="shared" si="926"/>
        <v>0</v>
      </c>
      <c r="J1047" s="15">
        <f t="shared" si="926"/>
        <v>0</v>
      </c>
      <c r="K1047" s="15">
        <f t="shared" si="926"/>
        <v>0</v>
      </c>
      <c r="L1047" s="15">
        <f t="shared" si="926"/>
        <v>0</v>
      </c>
      <c r="M1047" s="15">
        <f t="shared" si="926"/>
        <v>11331</v>
      </c>
      <c r="N1047" s="15">
        <f t="shared" si="926"/>
        <v>0</v>
      </c>
      <c r="O1047" s="15">
        <f t="shared" si="926"/>
        <v>0</v>
      </c>
      <c r="P1047" s="15">
        <f t="shared" si="926"/>
        <v>0</v>
      </c>
      <c r="Q1047" s="15">
        <f t="shared" si="926"/>
        <v>0</v>
      </c>
      <c r="R1047" s="15">
        <f t="shared" si="926"/>
        <v>0</v>
      </c>
      <c r="S1047" s="15">
        <f t="shared" si="926"/>
        <v>11331</v>
      </c>
      <c r="T1047" s="15">
        <f t="shared" si="926"/>
        <v>0</v>
      </c>
      <c r="U1047" s="15">
        <f t="shared" si="926"/>
        <v>0</v>
      </c>
      <c r="V1047" s="15">
        <f t="shared" si="926"/>
        <v>679</v>
      </c>
      <c r="W1047" s="15">
        <f t="shared" ref="U1047:Z1051" si="927">W1048</f>
        <v>0</v>
      </c>
      <c r="X1047" s="15">
        <f t="shared" si="927"/>
        <v>3478</v>
      </c>
      <c r="Y1047" s="15">
        <f t="shared" si="927"/>
        <v>15488</v>
      </c>
      <c r="Z1047" s="15">
        <f t="shared" si="927"/>
        <v>3478</v>
      </c>
    </row>
    <row r="1048" spans="1:26" ht="49.5" hidden="1" x14ac:dyDescent="0.25">
      <c r="A1048" s="25" t="s">
        <v>713</v>
      </c>
      <c r="B1048" s="26" t="s">
        <v>318</v>
      </c>
      <c r="C1048" s="26" t="s">
        <v>29</v>
      </c>
      <c r="D1048" s="26" t="s">
        <v>7</v>
      </c>
      <c r="E1048" s="26" t="s">
        <v>376</v>
      </c>
      <c r="F1048" s="26"/>
      <c r="G1048" s="9">
        <f>G1049+G1057+G1063+G1066+G1053+G1060</f>
        <v>11331</v>
      </c>
      <c r="H1048" s="9">
        <f t="shared" ref="H1048:N1048" si="928">H1049+H1057+H1063+H1066+H1053+H1060</f>
        <v>0</v>
      </c>
      <c r="I1048" s="9">
        <f t="shared" si="928"/>
        <v>0</v>
      </c>
      <c r="J1048" s="9">
        <f t="shared" si="928"/>
        <v>0</v>
      </c>
      <c r="K1048" s="9">
        <f t="shared" si="928"/>
        <v>0</v>
      </c>
      <c r="L1048" s="9">
        <f t="shared" si="928"/>
        <v>0</v>
      </c>
      <c r="M1048" s="9">
        <f t="shared" si="928"/>
        <v>11331</v>
      </c>
      <c r="N1048" s="9">
        <f t="shared" si="928"/>
        <v>0</v>
      </c>
      <c r="O1048" s="9">
        <f t="shared" ref="O1048:T1048" si="929">O1049+O1057+O1063+O1066+O1053+O1060</f>
        <v>0</v>
      </c>
      <c r="P1048" s="9">
        <f t="shared" si="929"/>
        <v>0</v>
      </c>
      <c r="Q1048" s="9">
        <f t="shared" si="929"/>
        <v>0</v>
      </c>
      <c r="R1048" s="9">
        <f t="shared" si="929"/>
        <v>0</v>
      </c>
      <c r="S1048" s="9">
        <f t="shared" si="929"/>
        <v>11331</v>
      </c>
      <c r="T1048" s="9">
        <f t="shared" si="929"/>
        <v>0</v>
      </c>
      <c r="U1048" s="9">
        <f t="shared" ref="U1048:Z1048" si="930">U1049+U1057+U1063+U1066+U1053+U1060</f>
        <v>0</v>
      </c>
      <c r="V1048" s="9">
        <f t="shared" si="930"/>
        <v>679</v>
      </c>
      <c r="W1048" s="9">
        <f t="shared" si="930"/>
        <v>0</v>
      </c>
      <c r="X1048" s="9">
        <f t="shared" si="930"/>
        <v>3478</v>
      </c>
      <c r="Y1048" s="9">
        <f t="shared" si="930"/>
        <v>15488</v>
      </c>
      <c r="Z1048" s="9">
        <f t="shared" si="930"/>
        <v>3478</v>
      </c>
    </row>
    <row r="1049" spans="1:26" ht="20.100000000000001" hidden="1" customHeight="1" x14ac:dyDescent="0.25">
      <c r="A1049" s="38" t="s">
        <v>15</v>
      </c>
      <c r="B1049" s="60" t="s">
        <v>318</v>
      </c>
      <c r="C1049" s="60" t="s">
        <v>29</v>
      </c>
      <c r="D1049" s="60" t="s">
        <v>7</v>
      </c>
      <c r="E1049" s="60" t="s">
        <v>377</v>
      </c>
      <c r="F1049" s="60"/>
      <c r="G1049" s="17">
        <f t="shared" si="926"/>
        <v>8426</v>
      </c>
      <c r="H1049" s="17">
        <f t="shared" si="926"/>
        <v>0</v>
      </c>
      <c r="I1049" s="17">
        <f t="shared" si="926"/>
        <v>0</v>
      </c>
      <c r="J1049" s="17">
        <f t="shared" si="926"/>
        <v>0</v>
      </c>
      <c r="K1049" s="17">
        <f t="shared" si="926"/>
        <v>0</v>
      </c>
      <c r="L1049" s="17">
        <f t="shared" si="926"/>
        <v>0</v>
      </c>
      <c r="M1049" s="17">
        <f t="shared" si="926"/>
        <v>8426</v>
      </c>
      <c r="N1049" s="17">
        <f t="shared" si="926"/>
        <v>0</v>
      </c>
      <c r="O1049" s="17">
        <f t="shared" si="926"/>
        <v>0</v>
      </c>
      <c r="P1049" s="17">
        <f t="shared" si="926"/>
        <v>0</v>
      </c>
      <c r="Q1049" s="17">
        <f t="shared" si="926"/>
        <v>0</v>
      </c>
      <c r="R1049" s="17">
        <f t="shared" si="926"/>
        <v>0</v>
      </c>
      <c r="S1049" s="17">
        <f t="shared" si="926"/>
        <v>8426</v>
      </c>
      <c r="T1049" s="17">
        <f t="shared" si="926"/>
        <v>0</v>
      </c>
      <c r="U1049" s="17">
        <f t="shared" si="927"/>
        <v>0</v>
      </c>
      <c r="V1049" s="17">
        <f t="shared" si="927"/>
        <v>0</v>
      </c>
      <c r="W1049" s="17">
        <f t="shared" si="927"/>
        <v>0</v>
      </c>
      <c r="X1049" s="17">
        <f t="shared" si="927"/>
        <v>0</v>
      </c>
      <c r="Y1049" s="17">
        <f t="shared" si="927"/>
        <v>8426</v>
      </c>
      <c r="Z1049" s="17">
        <f t="shared" si="927"/>
        <v>0</v>
      </c>
    </row>
    <row r="1050" spans="1:26" ht="20.100000000000001" hidden="1" customHeight="1" x14ac:dyDescent="0.25">
      <c r="A1050" s="38" t="s">
        <v>320</v>
      </c>
      <c r="B1050" s="60" t="s">
        <v>318</v>
      </c>
      <c r="C1050" s="60" t="s">
        <v>29</v>
      </c>
      <c r="D1050" s="60" t="s">
        <v>7</v>
      </c>
      <c r="E1050" s="60" t="s">
        <v>378</v>
      </c>
      <c r="F1050" s="60"/>
      <c r="G1050" s="17">
        <f t="shared" si="926"/>
        <v>8426</v>
      </c>
      <c r="H1050" s="17">
        <f t="shared" si="926"/>
        <v>0</v>
      </c>
      <c r="I1050" s="17">
        <f t="shared" si="926"/>
        <v>0</v>
      </c>
      <c r="J1050" s="17">
        <f t="shared" si="926"/>
        <v>0</v>
      </c>
      <c r="K1050" s="17">
        <f t="shared" si="926"/>
        <v>0</v>
      </c>
      <c r="L1050" s="17">
        <f t="shared" si="926"/>
        <v>0</v>
      </c>
      <c r="M1050" s="17">
        <f t="shared" si="926"/>
        <v>8426</v>
      </c>
      <c r="N1050" s="17">
        <f t="shared" si="926"/>
        <v>0</v>
      </c>
      <c r="O1050" s="17">
        <f t="shared" si="926"/>
        <v>0</v>
      </c>
      <c r="P1050" s="17">
        <f t="shared" si="926"/>
        <v>0</v>
      </c>
      <c r="Q1050" s="17">
        <f t="shared" si="926"/>
        <v>0</v>
      </c>
      <c r="R1050" s="17">
        <f t="shared" si="926"/>
        <v>0</v>
      </c>
      <c r="S1050" s="17">
        <f t="shared" si="926"/>
        <v>8426</v>
      </c>
      <c r="T1050" s="17">
        <f t="shared" si="926"/>
        <v>0</v>
      </c>
      <c r="U1050" s="17">
        <f t="shared" si="927"/>
        <v>0</v>
      </c>
      <c r="V1050" s="17">
        <f t="shared" si="927"/>
        <v>0</v>
      </c>
      <c r="W1050" s="17">
        <f t="shared" si="927"/>
        <v>0</v>
      </c>
      <c r="X1050" s="17">
        <f t="shared" si="927"/>
        <v>0</v>
      </c>
      <c r="Y1050" s="17">
        <f t="shared" si="927"/>
        <v>8426</v>
      </c>
      <c r="Z1050" s="17">
        <f t="shared" si="927"/>
        <v>0</v>
      </c>
    </row>
    <row r="1051" spans="1:26" ht="33" hidden="1" x14ac:dyDescent="0.25">
      <c r="A1051" s="25" t="s">
        <v>243</v>
      </c>
      <c r="B1051" s="26" t="s">
        <v>318</v>
      </c>
      <c r="C1051" s="26" t="s">
        <v>29</v>
      </c>
      <c r="D1051" s="26" t="s">
        <v>7</v>
      </c>
      <c r="E1051" s="26" t="s">
        <v>378</v>
      </c>
      <c r="F1051" s="26" t="s">
        <v>31</v>
      </c>
      <c r="G1051" s="9">
        <f t="shared" si="926"/>
        <v>8426</v>
      </c>
      <c r="H1051" s="9">
        <f t="shared" si="926"/>
        <v>0</v>
      </c>
      <c r="I1051" s="9">
        <f t="shared" si="926"/>
        <v>0</v>
      </c>
      <c r="J1051" s="9">
        <f t="shared" si="926"/>
        <v>0</v>
      </c>
      <c r="K1051" s="9">
        <f t="shared" si="926"/>
        <v>0</v>
      </c>
      <c r="L1051" s="9">
        <f t="shared" si="926"/>
        <v>0</v>
      </c>
      <c r="M1051" s="9">
        <f t="shared" si="926"/>
        <v>8426</v>
      </c>
      <c r="N1051" s="9">
        <f t="shared" si="926"/>
        <v>0</v>
      </c>
      <c r="O1051" s="9">
        <f t="shared" si="926"/>
        <v>0</v>
      </c>
      <c r="P1051" s="9">
        <f t="shared" si="926"/>
        <v>0</v>
      </c>
      <c r="Q1051" s="9">
        <f t="shared" si="926"/>
        <v>0</v>
      </c>
      <c r="R1051" s="9">
        <f t="shared" si="926"/>
        <v>0</v>
      </c>
      <c r="S1051" s="9">
        <f t="shared" si="926"/>
        <v>8426</v>
      </c>
      <c r="T1051" s="9">
        <f t="shared" si="926"/>
        <v>0</v>
      </c>
      <c r="U1051" s="9">
        <f t="shared" si="927"/>
        <v>0</v>
      </c>
      <c r="V1051" s="9">
        <f t="shared" si="927"/>
        <v>0</v>
      </c>
      <c r="W1051" s="9">
        <f t="shared" si="927"/>
        <v>0</v>
      </c>
      <c r="X1051" s="9">
        <f t="shared" si="927"/>
        <v>0</v>
      </c>
      <c r="Y1051" s="9">
        <f t="shared" si="927"/>
        <v>8426</v>
      </c>
      <c r="Z1051" s="9">
        <f t="shared" si="927"/>
        <v>0</v>
      </c>
    </row>
    <row r="1052" spans="1:26" ht="33" hidden="1" x14ac:dyDescent="0.25">
      <c r="A1052" s="25" t="s">
        <v>37</v>
      </c>
      <c r="B1052" s="26" t="s">
        <v>318</v>
      </c>
      <c r="C1052" s="26" t="s">
        <v>29</v>
      </c>
      <c r="D1052" s="26" t="s">
        <v>7</v>
      </c>
      <c r="E1052" s="26" t="s">
        <v>378</v>
      </c>
      <c r="F1052" s="26" t="s">
        <v>38</v>
      </c>
      <c r="G1052" s="9">
        <f>5952+2474</f>
        <v>8426</v>
      </c>
      <c r="H1052" s="9"/>
      <c r="I1052" s="86"/>
      <c r="J1052" s="86"/>
      <c r="K1052" s="86"/>
      <c r="L1052" s="86"/>
      <c r="M1052" s="9">
        <f>G1052+I1052+J1052+K1052+L1052</f>
        <v>8426</v>
      </c>
      <c r="N1052" s="9">
        <f>H1052+L1052</f>
        <v>0</v>
      </c>
      <c r="O1052" s="87"/>
      <c r="P1052" s="87"/>
      <c r="Q1052" s="87"/>
      <c r="R1052" s="87"/>
      <c r="S1052" s="9">
        <f>M1052+O1052+P1052+Q1052+R1052</f>
        <v>8426</v>
      </c>
      <c r="T1052" s="9">
        <f>N1052+R1052</f>
        <v>0</v>
      </c>
      <c r="U1052" s="87"/>
      <c r="V1052" s="87"/>
      <c r="W1052" s="87"/>
      <c r="X1052" s="87"/>
      <c r="Y1052" s="9">
        <f>S1052+U1052+V1052+W1052+X1052</f>
        <v>8426</v>
      </c>
      <c r="Z1052" s="9">
        <f>T1052+X1052</f>
        <v>0</v>
      </c>
    </row>
    <row r="1053" spans="1:26" ht="23.25" hidden="1" customHeight="1" x14ac:dyDescent="0.25">
      <c r="A1053" s="28" t="s">
        <v>121</v>
      </c>
      <c r="B1053" s="26" t="s">
        <v>318</v>
      </c>
      <c r="C1053" s="26" t="s">
        <v>29</v>
      </c>
      <c r="D1053" s="26" t="s">
        <v>7</v>
      </c>
      <c r="E1053" s="26" t="s">
        <v>712</v>
      </c>
      <c r="F1053" s="26"/>
      <c r="G1053" s="9">
        <f t="shared" ref="G1053:V1055" si="931">G1054</f>
        <v>2386</v>
      </c>
      <c r="H1053" s="9">
        <f t="shared" si="931"/>
        <v>0</v>
      </c>
      <c r="I1053" s="9">
        <f t="shared" si="931"/>
        <v>0</v>
      </c>
      <c r="J1053" s="9">
        <f t="shared" si="931"/>
        <v>0</v>
      </c>
      <c r="K1053" s="9">
        <f t="shared" si="931"/>
        <v>0</v>
      </c>
      <c r="L1053" s="9">
        <f t="shared" si="931"/>
        <v>0</v>
      </c>
      <c r="M1053" s="9">
        <f t="shared" si="931"/>
        <v>2386</v>
      </c>
      <c r="N1053" s="9">
        <f t="shared" si="931"/>
        <v>0</v>
      </c>
      <c r="O1053" s="9">
        <f t="shared" si="931"/>
        <v>0</v>
      </c>
      <c r="P1053" s="9">
        <f t="shared" si="931"/>
        <v>0</v>
      </c>
      <c r="Q1053" s="9">
        <f t="shared" si="931"/>
        <v>0</v>
      </c>
      <c r="R1053" s="9">
        <f t="shared" si="931"/>
        <v>0</v>
      </c>
      <c r="S1053" s="9">
        <f t="shared" si="931"/>
        <v>2386</v>
      </c>
      <c r="T1053" s="9">
        <f t="shared" si="931"/>
        <v>0</v>
      </c>
      <c r="U1053" s="9">
        <f t="shared" si="931"/>
        <v>0</v>
      </c>
      <c r="V1053" s="9">
        <f t="shared" si="931"/>
        <v>0</v>
      </c>
      <c r="W1053" s="9">
        <f t="shared" ref="U1053:Z1055" si="932">W1054</f>
        <v>0</v>
      </c>
      <c r="X1053" s="9">
        <f t="shared" si="932"/>
        <v>0</v>
      </c>
      <c r="Y1053" s="9">
        <f t="shared" si="932"/>
        <v>2386</v>
      </c>
      <c r="Z1053" s="9">
        <f t="shared" si="932"/>
        <v>0</v>
      </c>
    </row>
    <row r="1054" spans="1:26" ht="33" hidden="1" x14ac:dyDescent="0.25">
      <c r="A1054" s="25" t="s">
        <v>715</v>
      </c>
      <c r="B1054" s="26" t="s">
        <v>318</v>
      </c>
      <c r="C1054" s="26" t="s">
        <v>29</v>
      </c>
      <c r="D1054" s="26" t="s">
        <v>7</v>
      </c>
      <c r="E1054" s="26" t="s">
        <v>711</v>
      </c>
      <c r="F1054" s="26"/>
      <c r="G1054" s="9">
        <f t="shared" si="931"/>
        <v>2386</v>
      </c>
      <c r="H1054" s="9">
        <f t="shared" si="931"/>
        <v>0</v>
      </c>
      <c r="I1054" s="9">
        <f t="shared" si="931"/>
        <v>0</v>
      </c>
      <c r="J1054" s="9">
        <f t="shared" si="931"/>
        <v>0</v>
      </c>
      <c r="K1054" s="9">
        <f t="shared" si="931"/>
        <v>0</v>
      </c>
      <c r="L1054" s="9">
        <f t="shared" si="931"/>
        <v>0</v>
      </c>
      <c r="M1054" s="9">
        <f t="shared" si="931"/>
        <v>2386</v>
      </c>
      <c r="N1054" s="9">
        <f t="shared" si="931"/>
        <v>0</v>
      </c>
      <c r="O1054" s="9">
        <f t="shared" si="931"/>
        <v>0</v>
      </c>
      <c r="P1054" s="9">
        <f t="shared" si="931"/>
        <v>0</v>
      </c>
      <c r="Q1054" s="9">
        <f t="shared" si="931"/>
        <v>0</v>
      </c>
      <c r="R1054" s="9">
        <f t="shared" si="931"/>
        <v>0</v>
      </c>
      <c r="S1054" s="9">
        <f t="shared" si="931"/>
        <v>2386</v>
      </c>
      <c r="T1054" s="9">
        <f t="shared" si="931"/>
        <v>0</v>
      </c>
      <c r="U1054" s="9">
        <f t="shared" si="932"/>
        <v>0</v>
      </c>
      <c r="V1054" s="9">
        <f t="shared" si="932"/>
        <v>0</v>
      </c>
      <c r="W1054" s="9">
        <f t="shared" si="932"/>
        <v>0</v>
      </c>
      <c r="X1054" s="9">
        <f t="shared" si="932"/>
        <v>0</v>
      </c>
      <c r="Y1054" s="9">
        <f t="shared" si="932"/>
        <v>2386</v>
      </c>
      <c r="Z1054" s="9">
        <f t="shared" si="932"/>
        <v>0</v>
      </c>
    </row>
    <row r="1055" spans="1:26" ht="33" hidden="1" x14ac:dyDescent="0.25">
      <c r="A1055" s="25" t="s">
        <v>243</v>
      </c>
      <c r="B1055" s="26" t="s">
        <v>318</v>
      </c>
      <c r="C1055" s="26" t="s">
        <v>29</v>
      </c>
      <c r="D1055" s="26" t="s">
        <v>7</v>
      </c>
      <c r="E1055" s="26" t="s">
        <v>711</v>
      </c>
      <c r="F1055" s="26" t="s">
        <v>31</v>
      </c>
      <c r="G1055" s="9">
        <f t="shared" si="931"/>
        <v>2386</v>
      </c>
      <c r="H1055" s="9">
        <f t="shared" si="931"/>
        <v>0</v>
      </c>
      <c r="I1055" s="9">
        <f t="shared" si="931"/>
        <v>0</v>
      </c>
      <c r="J1055" s="9">
        <f t="shared" si="931"/>
        <v>0</v>
      </c>
      <c r="K1055" s="9">
        <f t="shared" si="931"/>
        <v>0</v>
      </c>
      <c r="L1055" s="9">
        <f t="shared" si="931"/>
        <v>0</v>
      </c>
      <c r="M1055" s="9">
        <f t="shared" si="931"/>
        <v>2386</v>
      </c>
      <c r="N1055" s="9">
        <f t="shared" si="931"/>
        <v>0</v>
      </c>
      <c r="O1055" s="9">
        <f t="shared" si="931"/>
        <v>0</v>
      </c>
      <c r="P1055" s="9">
        <f t="shared" si="931"/>
        <v>0</v>
      </c>
      <c r="Q1055" s="9">
        <f t="shared" si="931"/>
        <v>0</v>
      </c>
      <c r="R1055" s="9">
        <f t="shared" si="931"/>
        <v>0</v>
      </c>
      <c r="S1055" s="9">
        <f t="shared" si="931"/>
        <v>2386</v>
      </c>
      <c r="T1055" s="9">
        <f t="shared" si="931"/>
        <v>0</v>
      </c>
      <c r="U1055" s="9">
        <f t="shared" si="932"/>
        <v>0</v>
      </c>
      <c r="V1055" s="9">
        <f t="shared" si="932"/>
        <v>0</v>
      </c>
      <c r="W1055" s="9">
        <f t="shared" si="932"/>
        <v>0</v>
      </c>
      <c r="X1055" s="9">
        <f t="shared" si="932"/>
        <v>0</v>
      </c>
      <c r="Y1055" s="9">
        <f t="shared" si="932"/>
        <v>2386</v>
      </c>
      <c r="Z1055" s="9">
        <f t="shared" si="932"/>
        <v>0</v>
      </c>
    </row>
    <row r="1056" spans="1:26" ht="33" hidden="1" x14ac:dyDescent="0.25">
      <c r="A1056" s="25" t="s">
        <v>37</v>
      </c>
      <c r="B1056" s="26" t="s">
        <v>318</v>
      </c>
      <c r="C1056" s="26" t="s">
        <v>29</v>
      </c>
      <c r="D1056" s="26" t="s">
        <v>7</v>
      </c>
      <c r="E1056" s="26" t="s">
        <v>711</v>
      </c>
      <c r="F1056" s="26" t="s">
        <v>38</v>
      </c>
      <c r="G1056" s="9">
        <v>2386</v>
      </c>
      <c r="H1056" s="9"/>
      <c r="I1056" s="86"/>
      <c r="J1056" s="86"/>
      <c r="K1056" s="86"/>
      <c r="L1056" s="86"/>
      <c r="M1056" s="9">
        <f>G1056+I1056+J1056+K1056+L1056</f>
        <v>2386</v>
      </c>
      <c r="N1056" s="9">
        <f>H1056+L1056</f>
        <v>0</v>
      </c>
      <c r="O1056" s="87"/>
      <c r="P1056" s="87"/>
      <c r="Q1056" s="87"/>
      <c r="R1056" s="87"/>
      <c r="S1056" s="9">
        <f>M1056+O1056+P1056+Q1056+R1056</f>
        <v>2386</v>
      </c>
      <c r="T1056" s="9">
        <f>N1056+R1056</f>
        <v>0</v>
      </c>
      <c r="U1056" s="87"/>
      <c r="V1056" s="87"/>
      <c r="W1056" s="87"/>
      <c r="X1056" s="87"/>
      <c r="Y1056" s="9">
        <f>S1056+U1056+V1056+W1056+X1056</f>
        <v>2386</v>
      </c>
      <c r="Z1056" s="9">
        <f>T1056+X1056</f>
        <v>0</v>
      </c>
    </row>
    <row r="1057" spans="1:26" ht="49.5" hidden="1" x14ac:dyDescent="0.25">
      <c r="A1057" s="25" t="s">
        <v>767</v>
      </c>
      <c r="B1057" s="26" t="s">
        <v>318</v>
      </c>
      <c r="C1057" s="26" t="s">
        <v>29</v>
      </c>
      <c r="D1057" s="26" t="s">
        <v>7</v>
      </c>
      <c r="E1057" s="26" t="s">
        <v>558</v>
      </c>
      <c r="F1057" s="26"/>
      <c r="G1057" s="9">
        <f t="shared" ref="G1057:V1058" si="933">G1058</f>
        <v>177</v>
      </c>
      <c r="H1057" s="9">
        <f t="shared" si="933"/>
        <v>0</v>
      </c>
      <c r="I1057" s="9">
        <f t="shared" si="933"/>
        <v>0</v>
      </c>
      <c r="J1057" s="9">
        <f t="shared" si="933"/>
        <v>0</v>
      </c>
      <c r="K1057" s="9">
        <f t="shared" si="933"/>
        <v>0</v>
      </c>
      <c r="L1057" s="9">
        <f t="shared" si="933"/>
        <v>0</v>
      </c>
      <c r="M1057" s="9">
        <f t="shared" si="933"/>
        <v>177</v>
      </c>
      <c r="N1057" s="9">
        <f t="shared" si="933"/>
        <v>0</v>
      </c>
      <c r="O1057" s="9">
        <f t="shared" si="933"/>
        <v>0</v>
      </c>
      <c r="P1057" s="9">
        <f t="shared" si="933"/>
        <v>0</v>
      </c>
      <c r="Q1057" s="9">
        <f t="shared" si="933"/>
        <v>0</v>
      </c>
      <c r="R1057" s="9">
        <f t="shared" si="933"/>
        <v>0</v>
      </c>
      <c r="S1057" s="9">
        <f t="shared" si="933"/>
        <v>177</v>
      </c>
      <c r="T1057" s="9">
        <f t="shared" si="933"/>
        <v>0</v>
      </c>
      <c r="U1057" s="9">
        <f t="shared" si="933"/>
        <v>0</v>
      </c>
      <c r="V1057" s="9">
        <f t="shared" si="933"/>
        <v>222</v>
      </c>
      <c r="W1057" s="9">
        <f t="shared" ref="U1057:Z1058" si="934">W1058</f>
        <v>0</v>
      </c>
      <c r="X1057" s="9">
        <f t="shared" si="934"/>
        <v>1563</v>
      </c>
      <c r="Y1057" s="9">
        <f t="shared" si="934"/>
        <v>1962</v>
      </c>
      <c r="Z1057" s="9">
        <f t="shared" si="934"/>
        <v>1563</v>
      </c>
    </row>
    <row r="1058" spans="1:26" ht="33" hidden="1" x14ac:dyDescent="0.25">
      <c r="A1058" s="25" t="s">
        <v>243</v>
      </c>
      <c r="B1058" s="26" t="s">
        <v>318</v>
      </c>
      <c r="C1058" s="26" t="s">
        <v>29</v>
      </c>
      <c r="D1058" s="26" t="s">
        <v>7</v>
      </c>
      <c r="E1058" s="26" t="s">
        <v>558</v>
      </c>
      <c r="F1058" s="26" t="s">
        <v>31</v>
      </c>
      <c r="G1058" s="9">
        <f t="shared" si="933"/>
        <v>177</v>
      </c>
      <c r="H1058" s="9">
        <f t="shared" si="933"/>
        <v>0</v>
      </c>
      <c r="I1058" s="9">
        <f t="shared" si="933"/>
        <v>0</v>
      </c>
      <c r="J1058" s="9">
        <f t="shared" si="933"/>
        <v>0</v>
      </c>
      <c r="K1058" s="9">
        <f t="shared" si="933"/>
        <v>0</v>
      </c>
      <c r="L1058" s="9">
        <f t="shared" si="933"/>
        <v>0</v>
      </c>
      <c r="M1058" s="9">
        <f t="shared" si="933"/>
        <v>177</v>
      </c>
      <c r="N1058" s="9">
        <f t="shared" si="933"/>
        <v>0</v>
      </c>
      <c r="O1058" s="9">
        <f t="shared" si="933"/>
        <v>0</v>
      </c>
      <c r="P1058" s="9">
        <f t="shared" si="933"/>
        <v>0</v>
      </c>
      <c r="Q1058" s="9">
        <f t="shared" si="933"/>
        <v>0</v>
      </c>
      <c r="R1058" s="9">
        <f t="shared" si="933"/>
        <v>0</v>
      </c>
      <c r="S1058" s="9">
        <f t="shared" si="933"/>
        <v>177</v>
      </c>
      <c r="T1058" s="9">
        <f t="shared" si="933"/>
        <v>0</v>
      </c>
      <c r="U1058" s="9">
        <f t="shared" si="934"/>
        <v>0</v>
      </c>
      <c r="V1058" s="9">
        <f t="shared" si="934"/>
        <v>222</v>
      </c>
      <c r="W1058" s="9">
        <f t="shared" si="934"/>
        <v>0</v>
      </c>
      <c r="X1058" s="9">
        <f t="shared" si="934"/>
        <v>1563</v>
      </c>
      <c r="Y1058" s="9">
        <f t="shared" si="934"/>
        <v>1962</v>
      </c>
      <c r="Z1058" s="9">
        <f t="shared" si="934"/>
        <v>1563</v>
      </c>
    </row>
    <row r="1059" spans="1:26" ht="33" hidden="1" x14ac:dyDescent="0.25">
      <c r="A1059" s="25" t="s">
        <v>37</v>
      </c>
      <c r="B1059" s="26" t="s">
        <v>318</v>
      </c>
      <c r="C1059" s="26" t="s">
        <v>29</v>
      </c>
      <c r="D1059" s="26" t="s">
        <v>7</v>
      </c>
      <c r="E1059" s="26" t="s">
        <v>558</v>
      </c>
      <c r="F1059" s="26" t="s">
        <v>38</v>
      </c>
      <c r="G1059" s="9">
        <v>177</v>
      </c>
      <c r="H1059" s="9"/>
      <c r="I1059" s="86"/>
      <c r="J1059" s="86"/>
      <c r="K1059" s="86"/>
      <c r="L1059" s="86"/>
      <c r="M1059" s="9">
        <f>G1059+I1059+J1059+K1059+L1059</f>
        <v>177</v>
      </c>
      <c r="N1059" s="9">
        <f>H1059+L1059</f>
        <v>0</v>
      </c>
      <c r="O1059" s="87"/>
      <c r="P1059" s="87"/>
      <c r="Q1059" s="87"/>
      <c r="R1059" s="87"/>
      <c r="S1059" s="9">
        <f>M1059+O1059+P1059+Q1059+R1059</f>
        <v>177</v>
      </c>
      <c r="T1059" s="9">
        <f>N1059+R1059</f>
        <v>0</v>
      </c>
      <c r="U1059" s="87"/>
      <c r="V1059" s="9">
        <v>222</v>
      </c>
      <c r="W1059" s="9"/>
      <c r="X1059" s="9">
        <v>1563</v>
      </c>
      <c r="Y1059" s="9">
        <f>S1059+U1059+V1059+W1059+X1059</f>
        <v>1962</v>
      </c>
      <c r="Z1059" s="9">
        <f>T1059+X1059</f>
        <v>1563</v>
      </c>
    </row>
    <row r="1060" spans="1:26" ht="55.5" hidden="1" customHeight="1" x14ac:dyDescent="0.25">
      <c r="A1060" s="25" t="s">
        <v>768</v>
      </c>
      <c r="B1060" s="83" t="s">
        <v>318</v>
      </c>
      <c r="C1060" s="83" t="s">
        <v>29</v>
      </c>
      <c r="D1060" s="83" t="s">
        <v>7</v>
      </c>
      <c r="E1060" s="84" t="s">
        <v>714</v>
      </c>
      <c r="F1060" s="84"/>
      <c r="G1060" s="85">
        <f t="shared" ref="G1060:V1061" si="935">G1061</f>
        <v>219</v>
      </c>
      <c r="H1060" s="85">
        <f t="shared" si="935"/>
        <v>0</v>
      </c>
      <c r="I1060" s="85">
        <f t="shared" si="935"/>
        <v>0</v>
      </c>
      <c r="J1060" s="85">
        <f t="shared" si="935"/>
        <v>0</v>
      </c>
      <c r="K1060" s="85">
        <f t="shared" si="935"/>
        <v>0</v>
      </c>
      <c r="L1060" s="85">
        <f t="shared" si="935"/>
        <v>0</v>
      </c>
      <c r="M1060" s="85">
        <f t="shared" si="935"/>
        <v>219</v>
      </c>
      <c r="N1060" s="85">
        <f t="shared" si="935"/>
        <v>0</v>
      </c>
      <c r="O1060" s="85">
        <f t="shared" si="935"/>
        <v>0</v>
      </c>
      <c r="P1060" s="85">
        <f t="shared" si="935"/>
        <v>0</v>
      </c>
      <c r="Q1060" s="85">
        <f t="shared" si="935"/>
        <v>0</v>
      </c>
      <c r="R1060" s="85">
        <f t="shared" si="935"/>
        <v>0</v>
      </c>
      <c r="S1060" s="85">
        <f t="shared" si="935"/>
        <v>219</v>
      </c>
      <c r="T1060" s="85">
        <f t="shared" si="935"/>
        <v>0</v>
      </c>
      <c r="U1060" s="85">
        <f t="shared" si="935"/>
        <v>0</v>
      </c>
      <c r="V1060" s="9">
        <f t="shared" si="935"/>
        <v>31</v>
      </c>
      <c r="W1060" s="9">
        <f t="shared" ref="U1060:Z1061" si="936">W1061</f>
        <v>0</v>
      </c>
      <c r="X1060" s="9">
        <f t="shared" si="936"/>
        <v>980</v>
      </c>
      <c r="Y1060" s="85">
        <f t="shared" si="936"/>
        <v>1230</v>
      </c>
      <c r="Z1060" s="9">
        <f t="shared" si="936"/>
        <v>980</v>
      </c>
    </row>
    <row r="1061" spans="1:26" ht="41.25" hidden="1" customHeight="1" x14ac:dyDescent="0.25">
      <c r="A1061" s="25" t="s">
        <v>243</v>
      </c>
      <c r="B1061" s="83" t="s">
        <v>318</v>
      </c>
      <c r="C1061" s="83" t="s">
        <v>29</v>
      </c>
      <c r="D1061" s="83" t="s">
        <v>7</v>
      </c>
      <c r="E1061" s="84" t="s">
        <v>714</v>
      </c>
      <c r="F1061" s="85">
        <v>200</v>
      </c>
      <c r="G1061" s="85">
        <f t="shared" si="935"/>
        <v>219</v>
      </c>
      <c r="H1061" s="85">
        <f t="shared" si="935"/>
        <v>0</v>
      </c>
      <c r="I1061" s="85">
        <f t="shared" si="935"/>
        <v>0</v>
      </c>
      <c r="J1061" s="85">
        <f t="shared" si="935"/>
        <v>0</v>
      </c>
      <c r="K1061" s="85">
        <f t="shared" si="935"/>
        <v>0</v>
      </c>
      <c r="L1061" s="85">
        <f t="shared" si="935"/>
        <v>0</v>
      </c>
      <c r="M1061" s="85">
        <f t="shared" si="935"/>
        <v>219</v>
      </c>
      <c r="N1061" s="85">
        <f t="shared" si="935"/>
        <v>0</v>
      </c>
      <c r="O1061" s="85">
        <f t="shared" si="935"/>
        <v>0</v>
      </c>
      <c r="P1061" s="85">
        <f t="shared" si="935"/>
        <v>0</v>
      </c>
      <c r="Q1061" s="85">
        <f t="shared" si="935"/>
        <v>0</v>
      </c>
      <c r="R1061" s="85">
        <f t="shared" si="935"/>
        <v>0</v>
      </c>
      <c r="S1061" s="85">
        <f t="shared" si="935"/>
        <v>219</v>
      </c>
      <c r="T1061" s="85">
        <f t="shared" si="935"/>
        <v>0</v>
      </c>
      <c r="U1061" s="85">
        <f t="shared" si="936"/>
        <v>0</v>
      </c>
      <c r="V1061" s="9">
        <f t="shared" si="936"/>
        <v>31</v>
      </c>
      <c r="W1061" s="9">
        <f t="shared" si="936"/>
        <v>0</v>
      </c>
      <c r="X1061" s="9">
        <f t="shared" si="936"/>
        <v>980</v>
      </c>
      <c r="Y1061" s="85">
        <f t="shared" si="936"/>
        <v>1230</v>
      </c>
      <c r="Z1061" s="9">
        <f t="shared" si="936"/>
        <v>980</v>
      </c>
    </row>
    <row r="1062" spans="1:26" ht="46.5" hidden="1" customHeight="1" x14ac:dyDescent="0.25">
      <c r="A1062" s="25" t="s">
        <v>37</v>
      </c>
      <c r="B1062" s="83" t="s">
        <v>318</v>
      </c>
      <c r="C1062" s="83" t="s">
        <v>29</v>
      </c>
      <c r="D1062" s="83" t="s">
        <v>7</v>
      </c>
      <c r="E1062" s="84" t="s">
        <v>714</v>
      </c>
      <c r="F1062" s="83" t="s">
        <v>38</v>
      </c>
      <c r="G1062" s="85">
        <v>219</v>
      </c>
      <c r="H1062" s="9"/>
      <c r="I1062" s="86"/>
      <c r="J1062" s="86"/>
      <c r="K1062" s="86"/>
      <c r="L1062" s="86"/>
      <c r="M1062" s="9">
        <f>G1062+I1062+J1062+K1062+L1062</f>
        <v>219</v>
      </c>
      <c r="N1062" s="9">
        <f>H1062+L1062</f>
        <v>0</v>
      </c>
      <c r="O1062" s="87"/>
      <c r="P1062" s="87"/>
      <c r="Q1062" s="87"/>
      <c r="R1062" s="87"/>
      <c r="S1062" s="9">
        <f>M1062+O1062+P1062+Q1062+R1062</f>
        <v>219</v>
      </c>
      <c r="T1062" s="9">
        <f>N1062+R1062</f>
        <v>0</v>
      </c>
      <c r="U1062" s="87"/>
      <c r="V1062" s="9">
        <v>31</v>
      </c>
      <c r="W1062" s="9"/>
      <c r="X1062" s="9">
        <v>980</v>
      </c>
      <c r="Y1062" s="9">
        <f>S1062+U1062+V1062+W1062+X1062</f>
        <v>1230</v>
      </c>
      <c r="Z1062" s="9">
        <f>T1062+X1062</f>
        <v>980</v>
      </c>
    </row>
    <row r="1063" spans="1:26" ht="49.5" hidden="1" x14ac:dyDescent="0.25">
      <c r="A1063" s="25" t="s">
        <v>765</v>
      </c>
      <c r="B1063" s="26" t="s">
        <v>318</v>
      </c>
      <c r="C1063" s="26" t="s">
        <v>29</v>
      </c>
      <c r="D1063" s="26" t="s">
        <v>7</v>
      </c>
      <c r="E1063" s="26" t="s">
        <v>559</v>
      </c>
      <c r="F1063" s="26"/>
      <c r="G1063" s="9">
        <f t="shared" ref="G1063:V1064" si="937">G1064</f>
        <v>107</v>
      </c>
      <c r="H1063" s="9">
        <f t="shared" si="937"/>
        <v>0</v>
      </c>
      <c r="I1063" s="9">
        <f t="shared" si="937"/>
        <v>0</v>
      </c>
      <c r="J1063" s="9">
        <f t="shared" si="937"/>
        <v>0</v>
      </c>
      <c r="K1063" s="9">
        <f t="shared" si="937"/>
        <v>0</v>
      </c>
      <c r="L1063" s="9">
        <f t="shared" si="937"/>
        <v>0</v>
      </c>
      <c r="M1063" s="9">
        <f t="shared" si="937"/>
        <v>107</v>
      </c>
      <c r="N1063" s="9">
        <f t="shared" si="937"/>
        <v>0</v>
      </c>
      <c r="O1063" s="9">
        <f t="shared" si="937"/>
        <v>0</v>
      </c>
      <c r="P1063" s="9">
        <f t="shared" si="937"/>
        <v>0</v>
      </c>
      <c r="Q1063" s="9">
        <f t="shared" si="937"/>
        <v>0</v>
      </c>
      <c r="R1063" s="9">
        <f t="shared" si="937"/>
        <v>0</v>
      </c>
      <c r="S1063" s="9">
        <f t="shared" si="937"/>
        <v>107</v>
      </c>
      <c r="T1063" s="9">
        <f t="shared" si="937"/>
        <v>0</v>
      </c>
      <c r="U1063" s="9">
        <f t="shared" si="937"/>
        <v>0</v>
      </c>
      <c r="V1063" s="9">
        <f t="shared" si="937"/>
        <v>405</v>
      </c>
      <c r="W1063" s="9">
        <f t="shared" ref="U1063:Z1064" si="938">W1064</f>
        <v>0</v>
      </c>
      <c r="X1063" s="9">
        <f t="shared" si="938"/>
        <v>788</v>
      </c>
      <c r="Y1063" s="9">
        <f t="shared" si="938"/>
        <v>1300</v>
      </c>
      <c r="Z1063" s="9">
        <f t="shared" si="938"/>
        <v>788</v>
      </c>
    </row>
    <row r="1064" spans="1:26" ht="33" hidden="1" x14ac:dyDescent="0.25">
      <c r="A1064" s="25" t="s">
        <v>243</v>
      </c>
      <c r="B1064" s="26" t="s">
        <v>318</v>
      </c>
      <c r="C1064" s="26" t="s">
        <v>29</v>
      </c>
      <c r="D1064" s="26" t="s">
        <v>7</v>
      </c>
      <c r="E1064" s="26" t="s">
        <v>559</v>
      </c>
      <c r="F1064" s="26" t="s">
        <v>31</v>
      </c>
      <c r="G1064" s="9">
        <f t="shared" si="937"/>
        <v>107</v>
      </c>
      <c r="H1064" s="9">
        <f t="shared" si="937"/>
        <v>0</v>
      </c>
      <c r="I1064" s="9">
        <f t="shared" si="937"/>
        <v>0</v>
      </c>
      <c r="J1064" s="9">
        <f t="shared" si="937"/>
        <v>0</v>
      </c>
      <c r="K1064" s="9">
        <f t="shared" si="937"/>
        <v>0</v>
      </c>
      <c r="L1064" s="9">
        <f t="shared" si="937"/>
        <v>0</v>
      </c>
      <c r="M1064" s="9">
        <f t="shared" si="937"/>
        <v>107</v>
      </c>
      <c r="N1064" s="9">
        <f t="shared" si="937"/>
        <v>0</v>
      </c>
      <c r="O1064" s="9">
        <f t="shared" si="937"/>
        <v>0</v>
      </c>
      <c r="P1064" s="9">
        <f t="shared" si="937"/>
        <v>0</v>
      </c>
      <c r="Q1064" s="9">
        <f t="shared" si="937"/>
        <v>0</v>
      </c>
      <c r="R1064" s="9">
        <f t="shared" si="937"/>
        <v>0</v>
      </c>
      <c r="S1064" s="9">
        <f t="shared" si="937"/>
        <v>107</v>
      </c>
      <c r="T1064" s="9">
        <f t="shared" si="937"/>
        <v>0</v>
      </c>
      <c r="U1064" s="9">
        <f t="shared" si="938"/>
        <v>0</v>
      </c>
      <c r="V1064" s="9">
        <f t="shared" si="938"/>
        <v>405</v>
      </c>
      <c r="W1064" s="9">
        <f t="shared" si="938"/>
        <v>0</v>
      </c>
      <c r="X1064" s="9">
        <f t="shared" si="938"/>
        <v>788</v>
      </c>
      <c r="Y1064" s="9">
        <f t="shared" si="938"/>
        <v>1300</v>
      </c>
      <c r="Z1064" s="9">
        <f t="shared" si="938"/>
        <v>788</v>
      </c>
    </row>
    <row r="1065" spans="1:26" ht="33" hidden="1" x14ac:dyDescent="0.25">
      <c r="A1065" s="25" t="s">
        <v>37</v>
      </c>
      <c r="B1065" s="26" t="s">
        <v>318</v>
      </c>
      <c r="C1065" s="26" t="s">
        <v>29</v>
      </c>
      <c r="D1065" s="26" t="s">
        <v>7</v>
      </c>
      <c r="E1065" s="26" t="s">
        <v>559</v>
      </c>
      <c r="F1065" s="26" t="s">
        <v>38</v>
      </c>
      <c r="G1065" s="9">
        <v>107</v>
      </c>
      <c r="H1065" s="9"/>
      <c r="I1065" s="86"/>
      <c r="J1065" s="86"/>
      <c r="K1065" s="86"/>
      <c r="L1065" s="86"/>
      <c r="M1065" s="9">
        <f>G1065+I1065+J1065+K1065+L1065</f>
        <v>107</v>
      </c>
      <c r="N1065" s="9">
        <f>H1065+L1065</f>
        <v>0</v>
      </c>
      <c r="O1065" s="87"/>
      <c r="P1065" s="87"/>
      <c r="Q1065" s="87"/>
      <c r="R1065" s="87"/>
      <c r="S1065" s="9">
        <f>M1065+O1065+P1065+Q1065+R1065</f>
        <v>107</v>
      </c>
      <c r="T1065" s="9">
        <f>N1065+R1065</f>
        <v>0</v>
      </c>
      <c r="U1065" s="87"/>
      <c r="V1065" s="9">
        <v>405</v>
      </c>
      <c r="W1065" s="9"/>
      <c r="X1065" s="9">
        <v>788</v>
      </c>
      <c r="Y1065" s="9">
        <f>S1065+U1065+V1065+W1065+X1065</f>
        <v>1300</v>
      </c>
      <c r="Z1065" s="9">
        <f>T1065+X1065</f>
        <v>788</v>
      </c>
    </row>
    <row r="1066" spans="1:26" ht="56.25" hidden="1" customHeight="1" x14ac:dyDescent="0.25">
      <c r="A1066" s="25" t="s">
        <v>766</v>
      </c>
      <c r="B1066" s="26" t="s">
        <v>318</v>
      </c>
      <c r="C1066" s="26" t="s">
        <v>29</v>
      </c>
      <c r="D1066" s="26" t="s">
        <v>7</v>
      </c>
      <c r="E1066" s="26" t="s">
        <v>560</v>
      </c>
      <c r="F1066" s="26"/>
      <c r="G1066" s="9">
        <f t="shared" ref="G1066:V1067" si="939">G1067</f>
        <v>16</v>
      </c>
      <c r="H1066" s="9">
        <f t="shared" si="939"/>
        <v>0</v>
      </c>
      <c r="I1066" s="9">
        <f t="shared" si="939"/>
        <v>0</v>
      </c>
      <c r="J1066" s="9">
        <f t="shared" si="939"/>
        <v>0</v>
      </c>
      <c r="K1066" s="9">
        <f t="shared" si="939"/>
        <v>0</v>
      </c>
      <c r="L1066" s="9">
        <f t="shared" si="939"/>
        <v>0</v>
      </c>
      <c r="M1066" s="9">
        <f t="shared" si="939"/>
        <v>16</v>
      </c>
      <c r="N1066" s="9">
        <f t="shared" si="939"/>
        <v>0</v>
      </c>
      <c r="O1066" s="9">
        <f t="shared" si="939"/>
        <v>0</v>
      </c>
      <c r="P1066" s="9">
        <f t="shared" si="939"/>
        <v>0</v>
      </c>
      <c r="Q1066" s="9">
        <f t="shared" si="939"/>
        <v>0</v>
      </c>
      <c r="R1066" s="9">
        <f t="shared" si="939"/>
        <v>0</v>
      </c>
      <c r="S1066" s="9">
        <f t="shared" si="939"/>
        <v>16</v>
      </c>
      <c r="T1066" s="9">
        <f t="shared" si="939"/>
        <v>0</v>
      </c>
      <c r="U1066" s="9">
        <f t="shared" si="939"/>
        <v>0</v>
      </c>
      <c r="V1066" s="9">
        <f t="shared" si="939"/>
        <v>21</v>
      </c>
      <c r="W1066" s="9">
        <f t="shared" ref="U1066:Z1067" si="940">W1067</f>
        <v>0</v>
      </c>
      <c r="X1066" s="9">
        <f t="shared" si="940"/>
        <v>147</v>
      </c>
      <c r="Y1066" s="9">
        <f t="shared" si="940"/>
        <v>184</v>
      </c>
      <c r="Z1066" s="9">
        <f t="shared" si="940"/>
        <v>147</v>
      </c>
    </row>
    <row r="1067" spans="1:26" ht="33" hidden="1" x14ac:dyDescent="0.25">
      <c r="A1067" s="25" t="s">
        <v>243</v>
      </c>
      <c r="B1067" s="26" t="s">
        <v>318</v>
      </c>
      <c r="C1067" s="26" t="s">
        <v>29</v>
      </c>
      <c r="D1067" s="26" t="s">
        <v>7</v>
      </c>
      <c r="E1067" s="26" t="s">
        <v>560</v>
      </c>
      <c r="F1067" s="26" t="s">
        <v>31</v>
      </c>
      <c r="G1067" s="9">
        <f t="shared" si="939"/>
        <v>16</v>
      </c>
      <c r="H1067" s="9">
        <f t="shared" si="939"/>
        <v>0</v>
      </c>
      <c r="I1067" s="9">
        <f t="shared" si="939"/>
        <v>0</v>
      </c>
      <c r="J1067" s="9">
        <f t="shared" si="939"/>
        <v>0</v>
      </c>
      <c r="K1067" s="9">
        <f t="shared" si="939"/>
        <v>0</v>
      </c>
      <c r="L1067" s="9">
        <f t="shared" si="939"/>
        <v>0</v>
      </c>
      <c r="M1067" s="9">
        <f t="shared" si="939"/>
        <v>16</v>
      </c>
      <c r="N1067" s="9">
        <f t="shared" si="939"/>
        <v>0</v>
      </c>
      <c r="O1067" s="9">
        <f t="shared" si="939"/>
        <v>0</v>
      </c>
      <c r="P1067" s="9">
        <f t="shared" si="939"/>
        <v>0</v>
      </c>
      <c r="Q1067" s="9">
        <f t="shared" si="939"/>
        <v>0</v>
      </c>
      <c r="R1067" s="9">
        <f t="shared" si="939"/>
        <v>0</v>
      </c>
      <c r="S1067" s="9">
        <f t="shared" si="939"/>
        <v>16</v>
      </c>
      <c r="T1067" s="9">
        <f t="shared" si="939"/>
        <v>0</v>
      </c>
      <c r="U1067" s="9">
        <f t="shared" si="940"/>
        <v>0</v>
      </c>
      <c r="V1067" s="9">
        <f t="shared" si="940"/>
        <v>21</v>
      </c>
      <c r="W1067" s="9">
        <f t="shared" si="940"/>
        <v>0</v>
      </c>
      <c r="X1067" s="9">
        <f t="shared" si="940"/>
        <v>147</v>
      </c>
      <c r="Y1067" s="9">
        <f t="shared" si="940"/>
        <v>184</v>
      </c>
      <c r="Z1067" s="9">
        <f t="shared" si="940"/>
        <v>147</v>
      </c>
    </row>
    <row r="1068" spans="1:26" ht="33" hidden="1" x14ac:dyDescent="0.25">
      <c r="A1068" s="25" t="s">
        <v>37</v>
      </c>
      <c r="B1068" s="26" t="s">
        <v>318</v>
      </c>
      <c r="C1068" s="26" t="s">
        <v>29</v>
      </c>
      <c r="D1068" s="26" t="s">
        <v>7</v>
      </c>
      <c r="E1068" s="26" t="s">
        <v>560</v>
      </c>
      <c r="F1068" s="26" t="s">
        <v>38</v>
      </c>
      <c r="G1068" s="9">
        <v>16</v>
      </c>
      <c r="H1068" s="9"/>
      <c r="I1068" s="86"/>
      <c r="J1068" s="86"/>
      <c r="K1068" s="86"/>
      <c r="L1068" s="86"/>
      <c r="M1068" s="9">
        <f>G1068+I1068+J1068+K1068+L1068</f>
        <v>16</v>
      </c>
      <c r="N1068" s="9">
        <f>H1068+L1068</f>
        <v>0</v>
      </c>
      <c r="O1068" s="87"/>
      <c r="P1068" s="87"/>
      <c r="Q1068" s="87"/>
      <c r="R1068" s="87"/>
      <c r="S1068" s="9">
        <f>M1068+O1068+P1068+Q1068+R1068</f>
        <v>16</v>
      </c>
      <c r="T1068" s="9">
        <f>N1068+R1068</f>
        <v>0</v>
      </c>
      <c r="U1068" s="87"/>
      <c r="V1068" s="9">
        <v>21</v>
      </c>
      <c r="W1068" s="9"/>
      <c r="X1068" s="9">
        <v>147</v>
      </c>
      <c r="Y1068" s="9">
        <f>S1068+U1068+V1068+W1068+X1068</f>
        <v>184</v>
      </c>
      <c r="Z1068" s="9">
        <f>T1068+X1068</f>
        <v>147</v>
      </c>
    </row>
    <row r="1069" spans="1:26" hidden="1" x14ac:dyDescent="0.25">
      <c r="A1069" s="25"/>
      <c r="B1069" s="26"/>
      <c r="C1069" s="26"/>
      <c r="D1069" s="26"/>
      <c r="E1069" s="26"/>
      <c r="F1069" s="26"/>
      <c r="G1069" s="9"/>
      <c r="H1069" s="9"/>
      <c r="I1069" s="86"/>
      <c r="J1069" s="86"/>
      <c r="K1069" s="86"/>
      <c r="L1069" s="86"/>
      <c r="M1069" s="86"/>
      <c r="N1069" s="86"/>
      <c r="O1069" s="87"/>
      <c r="P1069" s="87"/>
      <c r="Q1069" s="87"/>
      <c r="R1069" s="87"/>
      <c r="S1069" s="87"/>
      <c r="T1069" s="87"/>
      <c r="U1069" s="87"/>
      <c r="V1069" s="87"/>
      <c r="W1069" s="87"/>
      <c r="X1069" s="87"/>
      <c r="Y1069" s="87"/>
      <c r="Z1069" s="87"/>
    </row>
    <row r="1070" spans="1:26" ht="18.75" hidden="1" x14ac:dyDescent="0.3">
      <c r="A1070" s="23" t="s">
        <v>261</v>
      </c>
      <c r="B1070" s="24" t="s">
        <v>318</v>
      </c>
      <c r="C1070" s="24" t="s">
        <v>29</v>
      </c>
      <c r="D1070" s="24" t="s">
        <v>33</v>
      </c>
      <c r="E1070" s="24"/>
      <c r="F1070" s="24"/>
      <c r="G1070" s="15">
        <f t="shared" ref="G1070:H1070" si="941">G1071</f>
        <v>0</v>
      </c>
      <c r="H1070" s="15">
        <f t="shared" si="941"/>
        <v>0</v>
      </c>
      <c r="I1070" s="86"/>
      <c r="J1070" s="86"/>
      <c r="K1070" s="86"/>
      <c r="L1070" s="86"/>
      <c r="M1070" s="86"/>
      <c r="N1070" s="86"/>
      <c r="O1070" s="87"/>
      <c r="P1070" s="87"/>
      <c r="Q1070" s="87"/>
      <c r="R1070" s="87"/>
      <c r="S1070" s="87"/>
      <c r="T1070" s="87"/>
      <c r="U1070" s="87"/>
      <c r="V1070" s="87"/>
      <c r="W1070" s="87"/>
      <c r="X1070" s="87"/>
      <c r="Y1070" s="87"/>
      <c r="Z1070" s="87"/>
    </row>
    <row r="1071" spans="1:26" ht="49.5" hidden="1" x14ac:dyDescent="0.25">
      <c r="A1071" s="28" t="s">
        <v>566</v>
      </c>
      <c r="B1071" s="26" t="s">
        <v>318</v>
      </c>
      <c r="C1071" s="26" t="s">
        <v>29</v>
      </c>
      <c r="D1071" s="26" t="s">
        <v>33</v>
      </c>
      <c r="E1071" s="26" t="s">
        <v>70</v>
      </c>
      <c r="F1071" s="26"/>
      <c r="G1071" s="9">
        <f t="shared" ref="G1071:H1071" si="942">G1072+G1076</f>
        <v>0</v>
      </c>
      <c r="H1071" s="9">
        <f t="shared" si="942"/>
        <v>0</v>
      </c>
      <c r="I1071" s="86"/>
      <c r="J1071" s="86"/>
      <c r="K1071" s="86"/>
      <c r="L1071" s="86"/>
      <c r="M1071" s="86"/>
      <c r="N1071" s="86"/>
      <c r="O1071" s="87"/>
      <c r="P1071" s="87"/>
      <c r="Q1071" s="87"/>
      <c r="R1071" s="87"/>
      <c r="S1071" s="87"/>
      <c r="T1071" s="87"/>
      <c r="U1071" s="87"/>
      <c r="V1071" s="87"/>
      <c r="W1071" s="87"/>
      <c r="X1071" s="87"/>
      <c r="Y1071" s="87"/>
      <c r="Z1071" s="87"/>
    </row>
    <row r="1072" spans="1:26" ht="20.100000000000001" hidden="1" customHeight="1" x14ac:dyDescent="0.25">
      <c r="A1072" s="38" t="s">
        <v>15</v>
      </c>
      <c r="B1072" s="60" t="s">
        <v>318</v>
      </c>
      <c r="C1072" s="60" t="s">
        <v>29</v>
      </c>
      <c r="D1072" s="60" t="s">
        <v>33</v>
      </c>
      <c r="E1072" s="60" t="s">
        <v>71</v>
      </c>
      <c r="F1072" s="60"/>
      <c r="G1072" s="17">
        <f t="shared" ref="G1072:H1074" si="943">G1073</f>
        <v>0</v>
      </c>
      <c r="H1072" s="17">
        <f t="shared" si="943"/>
        <v>0</v>
      </c>
      <c r="I1072" s="86"/>
      <c r="J1072" s="86"/>
      <c r="K1072" s="86"/>
      <c r="L1072" s="86"/>
      <c r="M1072" s="86"/>
      <c r="N1072" s="86"/>
      <c r="O1072" s="87"/>
      <c r="P1072" s="87"/>
      <c r="Q1072" s="87"/>
      <c r="R1072" s="87"/>
      <c r="S1072" s="87"/>
      <c r="T1072" s="87"/>
      <c r="U1072" s="87"/>
      <c r="V1072" s="87"/>
      <c r="W1072" s="87"/>
      <c r="X1072" s="87"/>
      <c r="Y1072" s="87"/>
      <c r="Z1072" s="87"/>
    </row>
    <row r="1073" spans="1:26" ht="33" hidden="1" x14ac:dyDescent="0.25">
      <c r="A1073" s="48" t="s">
        <v>72</v>
      </c>
      <c r="B1073" s="26" t="s">
        <v>318</v>
      </c>
      <c r="C1073" s="26" t="s">
        <v>29</v>
      </c>
      <c r="D1073" s="26" t="s">
        <v>33</v>
      </c>
      <c r="E1073" s="26" t="s">
        <v>73</v>
      </c>
      <c r="F1073" s="26"/>
      <c r="G1073" s="9">
        <f t="shared" si="943"/>
        <v>0</v>
      </c>
      <c r="H1073" s="9">
        <f t="shared" si="943"/>
        <v>0</v>
      </c>
      <c r="I1073" s="86"/>
      <c r="J1073" s="86"/>
      <c r="K1073" s="86"/>
      <c r="L1073" s="86"/>
      <c r="M1073" s="86"/>
      <c r="N1073" s="86"/>
      <c r="O1073" s="87"/>
      <c r="P1073" s="87"/>
      <c r="Q1073" s="87"/>
      <c r="R1073" s="87"/>
      <c r="S1073" s="87"/>
      <c r="T1073" s="87"/>
      <c r="U1073" s="87"/>
      <c r="V1073" s="87"/>
      <c r="W1073" s="87"/>
      <c r="X1073" s="87"/>
      <c r="Y1073" s="87"/>
      <c r="Z1073" s="87"/>
    </row>
    <row r="1074" spans="1:26" ht="33" hidden="1" x14ac:dyDescent="0.25">
      <c r="A1074" s="25" t="s">
        <v>243</v>
      </c>
      <c r="B1074" s="26" t="s">
        <v>318</v>
      </c>
      <c r="C1074" s="26" t="s">
        <v>29</v>
      </c>
      <c r="D1074" s="26" t="s">
        <v>33</v>
      </c>
      <c r="E1074" s="26" t="s">
        <v>73</v>
      </c>
      <c r="F1074" s="26" t="s">
        <v>31</v>
      </c>
      <c r="G1074" s="9">
        <f t="shared" si="943"/>
        <v>0</v>
      </c>
      <c r="H1074" s="9">
        <f t="shared" si="943"/>
        <v>0</v>
      </c>
      <c r="I1074" s="86"/>
      <c r="J1074" s="86"/>
      <c r="K1074" s="86"/>
      <c r="L1074" s="86"/>
      <c r="M1074" s="86"/>
      <c r="N1074" s="86"/>
      <c r="O1074" s="87"/>
      <c r="P1074" s="87"/>
      <c r="Q1074" s="87"/>
      <c r="R1074" s="87"/>
      <c r="S1074" s="87"/>
      <c r="T1074" s="87"/>
      <c r="U1074" s="87"/>
      <c r="V1074" s="87"/>
      <c r="W1074" s="87"/>
      <c r="X1074" s="87"/>
      <c r="Y1074" s="87"/>
      <c r="Z1074" s="87"/>
    </row>
    <row r="1075" spans="1:26" ht="33" hidden="1" x14ac:dyDescent="0.25">
      <c r="A1075" s="25" t="s">
        <v>37</v>
      </c>
      <c r="B1075" s="26" t="s">
        <v>318</v>
      </c>
      <c r="C1075" s="26" t="s">
        <v>29</v>
      </c>
      <c r="D1075" s="26" t="s">
        <v>33</v>
      </c>
      <c r="E1075" s="26" t="s">
        <v>73</v>
      </c>
      <c r="F1075" s="26" t="s">
        <v>38</v>
      </c>
      <c r="G1075" s="9"/>
      <c r="H1075" s="9"/>
      <c r="I1075" s="86"/>
      <c r="J1075" s="86"/>
      <c r="K1075" s="86"/>
      <c r="L1075" s="86"/>
      <c r="M1075" s="86"/>
      <c r="N1075" s="86"/>
      <c r="O1075" s="87"/>
      <c r="P1075" s="87"/>
      <c r="Q1075" s="87"/>
      <c r="R1075" s="87"/>
      <c r="S1075" s="87"/>
      <c r="T1075" s="87"/>
      <c r="U1075" s="87"/>
      <c r="V1075" s="87"/>
      <c r="W1075" s="87"/>
      <c r="X1075" s="87"/>
      <c r="Y1075" s="87"/>
      <c r="Z1075" s="87"/>
    </row>
    <row r="1076" spans="1:26" ht="66" hidden="1" x14ac:dyDescent="0.25">
      <c r="A1076" s="28" t="s">
        <v>561</v>
      </c>
      <c r="B1076" s="26" t="s">
        <v>318</v>
      </c>
      <c r="C1076" s="26" t="s">
        <v>29</v>
      </c>
      <c r="D1076" s="26" t="s">
        <v>33</v>
      </c>
      <c r="E1076" s="26" t="s">
        <v>564</v>
      </c>
      <c r="F1076" s="26"/>
      <c r="G1076" s="9">
        <f>G1077</f>
        <v>0</v>
      </c>
      <c r="H1076" s="9">
        <f>H1077</f>
        <v>0</v>
      </c>
      <c r="I1076" s="86"/>
      <c r="J1076" s="86"/>
      <c r="K1076" s="86"/>
      <c r="L1076" s="86"/>
      <c r="M1076" s="86"/>
      <c r="N1076" s="86"/>
      <c r="O1076" s="87"/>
      <c r="P1076" s="87"/>
      <c r="Q1076" s="87"/>
      <c r="R1076" s="87"/>
      <c r="S1076" s="87"/>
      <c r="T1076" s="87"/>
      <c r="U1076" s="87"/>
      <c r="V1076" s="87"/>
      <c r="W1076" s="87"/>
      <c r="X1076" s="87"/>
      <c r="Y1076" s="87"/>
      <c r="Z1076" s="87"/>
    </row>
    <row r="1077" spans="1:26" ht="33" hidden="1" x14ac:dyDescent="0.25">
      <c r="A1077" s="25" t="s">
        <v>243</v>
      </c>
      <c r="B1077" s="26" t="s">
        <v>318</v>
      </c>
      <c r="C1077" s="26" t="s">
        <v>29</v>
      </c>
      <c r="D1077" s="26" t="s">
        <v>33</v>
      </c>
      <c r="E1077" s="26" t="s">
        <v>564</v>
      </c>
      <c r="F1077" s="26" t="s">
        <v>31</v>
      </c>
      <c r="G1077" s="9">
        <f>G1078</f>
        <v>0</v>
      </c>
      <c r="H1077" s="9">
        <f>H1078</f>
        <v>0</v>
      </c>
      <c r="I1077" s="86"/>
      <c r="J1077" s="86"/>
      <c r="K1077" s="86"/>
      <c r="L1077" s="86"/>
      <c r="M1077" s="86"/>
      <c r="N1077" s="86"/>
      <c r="O1077" s="87"/>
      <c r="P1077" s="87"/>
      <c r="Q1077" s="87"/>
      <c r="R1077" s="87"/>
      <c r="S1077" s="87"/>
      <c r="T1077" s="87"/>
      <c r="U1077" s="87"/>
      <c r="V1077" s="87"/>
      <c r="W1077" s="87"/>
      <c r="X1077" s="87"/>
      <c r="Y1077" s="87"/>
      <c r="Z1077" s="87"/>
    </row>
    <row r="1078" spans="1:26" ht="33" hidden="1" x14ac:dyDescent="0.25">
      <c r="A1078" s="25" t="s">
        <v>37</v>
      </c>
      <c r="B1078" s="26" t="s">
        <v>318</v>
      </c>
      <c r="C1078" s="26" t="s">
        <v>29</v>
      </c>
      <c r="D1078" s="26" t="s">
        <v>33</v>
      </c>
      <c r="E1078" s="26" t="s">
        <v>564</v>
      </c>
      <c r="F1078" s="26" t="s">
        <v>38</v>
      </c>
      <c r="G1078" s="9"/>
      <c r="H1078" s="9"/>
      <c r="I1078" s="86"/>
      <c r="J1078" s="86"/>
      <c r="K1078" s="86"/>
      <c r="L1078" s="86"/>
      <c r="M1078" s="86"/>
      <c r="N1078" s="86"/>
      <c r="O1078" s="87"/>
      <c r="P1078" s="87"/>
      <c r="Q1078" s="87"/>
      <c r="R1078" s="87"/>
      <c r="S1078" s="87"/>
      <c r="T1078" s="87"/>
      <c r="U1078" s="87"/>
      <c r="V1078" s="87"/>
      <c r="W1078" s="87"/>
      <c r="X1078" s="87"/>
      <c r="Y1078" s="87"/>
      <c r="Z1078" s="87"/>
    </row>
    <row r="1079" spans="1:26" hidden="1" x14ac:dyDescent="0.25">
      <c r="A1079" s="25"/>
      <c r="B1079" s="26"/>
      <c r="C1079" s="26"/>
      <c r="D1079" s="26"/>
      <c r="E1079" s="26"/>
      <c r="F1079" s="26"/>
      <c r="G1079" s="9"/>
      <c r="H1079" s="9"/>
      <c r="I1079" s="86"/>
      <c r="J1079" s="86"/>
      <c r="K1079" s="86"/>
      <c r="L1079" s="86"/>
      <c r="M1079" s="86"/>
      <c r="N1079" s="86"/>
      <c r="O1079" s="87"/>
      <c r="P1079" s="87"/>
      <c r="Q1079" s="87"/>
      <c r="R1079" s="87"/>
      <c r="S1079" s="87"/>
      <c r="T1079" s="87"/>
      <c r="U1079" s="87"/>
      <c r="V1079" s="87"/>
      <c r="W1079" s="87"/>
      <c r="X1079" s="87"/>
      <c r="Y1079" s="87"/>
      <c r="Z1079" s="87"/>
    </row>
    <row r="1080" spans="1:26" ht="18.75" hidden="1" x14ac:dyDescent="0.3">
      <c r="A1080" s="23" t="s">
        <v>165</v>
      </c>
      <c r="B1080" s="24" t="s">
        <v>318</v>
      </c>
      <c r="C1080" s="24" t="s">
        <v>146</v>
      </c>
      <c r="D1080" s="24" t="s">
        <v>22</v>
      </c>
      <c r="E1080" s="24" t="s">
        <v>323</v>
      </c>
      <c r="F1080" s="24" t="s">
        <v>323</v>
      </c>
      <c r="G1080" s="15">
        <f t="shared" ref="G1080" si="944">G1081+G1086+G1091+G1096</f>
        <v>20616</v>
      </c>
      <c r="H1080" s="15">
        <f t="shared" ref="H1080:N1080" si="945">H1081+H1086+H1091+H1096</f>
        <v>0</v>
      </c>
      <c r="I1080" s="15">
        <f t="shared" si="945"/>
        <v>0</v>
      </c>
      <c r="J1080" s="15">
        <f t="shared" si="945"/>
        <v>0</v>
      </c>
      <c r="K1080" s="15">
        <f t="shared" si="945"/>
        <v>0</v>
      </c>
      <c r="L1080" s="15">
        <f t="shared" si="945"/>
        <v>0</v>
      </c>
      <c r="M1080" s="15">
        <f t="shared" si="945"/>
        <v>20616</v>
      </c>
      <c r="N1080" s="15">
        <f t="shared" si="945"/>
        <v>0</v>
      </c>
      <c r="O1080" s="15">
        <f t="shared" ref="O1080:T1080" si="946">O1081+O1086+O1091+O1096</f>
        <v>0</v>
      </c>
      <c r="P1080" s="15">
        <f t="shared" si="946"/>
        <v>0</v>
      </c>
      <c r="Q1080" s="15">
        <f t="shared" si="946"/>
        <v>0</v>
      </c>
      <c r="R1080" s="15">
        <f t="shared" si="946"/>
        <v>0</v>
      </c>
      <c r="S1080" s="15">
        <f t="shared" si="946"/>
        <v>20616</v>
      </c>
      <c r="T1080" s="15">
        <f t="shared" si="946"/>
        <v>0</v>
      </c>
      <c r="U1080" s="15">
        <f t="shared" ref="U1080:Z1080" si="947">U1081+U1086+U1091+U1096</f>
        <v>0</v>
      </c>
      <c r="V1080" s="15">
        <f t="shared" si="947"/>
        <v>0</v>
      </c>
      <c r="W1080" s="15">
        <f t="shared" si="947"/>
        <v>0</v>
      </c>
      <c r="X1080" s="15">
        <f t="shared" si="947"/>
        <v>0</v>
      </c>
      <c r="Y1080" s="15">
        <f t="shared" si="947"/>
        <v>20616</v>
      </c>
      <c r="Z1080" s="15">
        <f t="shared" si="947"/>
        <v>0</v>
      </c>
    </row>
    <row r="1081" spans="1:26" ht="82.5" hidden="1" x14ac:dyDescent="0.25">
      <c r="A1081" s="25" t="s">
        <v>34</v>
      </c>
      <c r="B1081" s="26" t="s">
        <v>318</v>
      </c>
      <c r="C1081" s="26" t="s">
        <v>146</v>
      </c>
      <c r="D1081" s="26" t="s">
        <v>22</v>
      </c>
      <c r="E1081" s="26" t="s">
        <v>55</v>
      </c>
      <c r="F1081" s="26"/>
      <c r="G1081" s="9">
        <f t="shared" ref="G1081:V1084" si="948">G1082</f>
        <v>328</v>
      </c>
      <c r="H1081" s="9">
        <f t="shared" si="948"/>
        <v>0</v>
      </c>
      <c r="I1081" s="9">
        <f t="shared" si="948"/>
        <v>0</v>
      </c>
      <c r="J1081" s="9">
        <f t="shared" si="948"/>
        <v>0</v>
      </c>
      <c r="K1081" s="9">
        <f t="shared" si="948"/>
        <v>0</v>
      </c>
      <c r="L1081" s="9">
        <f t="shared" si="948"/>
        <v>0</v>
      </c>
      <c r="M1081" s="9">
        <f t="shared" si="948"/>
        <v>328</v>
      </c>
      <c r="N1081" s="9">
        <f t="shared" si="948"/>
        <v>0</v>
      </c>
      <c r="O1081" s="9">
        <f t="shared" si="948"/>
        <v>0</v>
      </c>
      <c r="P1081" s="9">
        <f t="shared" si="948"/>
        <v>0</v>
      </c>
      <c r="Q1081" s="9">
        <f t="shared" si="948"/>
        <v>0</v>
      </c>
      <c r="R1081" s="9">
        <f t="shared" si="948"/>
        <v>0</v>
      </c>
      <c r="S1081" s="9">
        <f t="shared" si="948"/>
        <v>328</v>
      </c>
      <c r="T1081" s="9">
        <f t="shared" si="948"/>
        <v>0</v>
      </c>
      <c r="U1081" s="9">
        <f t="shared" si="948"/>
        <v>0</v>
      </c>
      <c r="V1081" s="9">
        <f t="shared" si="948"/>
        <v>0</v>
      </c>
      <c r="W1081" s="9">
        <f t="shared" ref="U1081:Z1084" si="949">W1082</f>
        <v>0</v>
      </c>
      <c r="X1081" s="9">
        <f t="shared" si="949"/>
        <v>0</v>
      </c>
      <c r="Y1081" s="9">
        <f t="shared" si="949"/>
        <v>328</v>
      </c>
      <c r="Z1081" s="9">
        <f t="shared" si="949"/>
        <v>0</v>
      </c>
    </row>
    <row r="1082" spans="1:26" ht="20.100000000000001" hidden="1" customHeight="1" x14ac:dyDescent="0.25">
      <c r="A1082" s="38" t="s">
        <v>15</v>
      </c>
      <c r="B1082" s="60" t="s">
        <v>318</v>
      </c>
      <c r="C1082" s="60" t="s">
        <v>146</v>
      </c>
      <c r="D1082" s="60" t="s">
        <v>22</v>
      </c>
      <c r="E1082" s="60" t="s">
        <v>56</v>
      </c>
      <c r="F1082" s="60"/>
      <c r="G1082" s="17">
        <f t="shared" si="948"/>
        <v>328</v>
      </c>
      <c r="H1082" s="17">
        <f t="shared" si="948"/>
        <v>0</v>
      </c>
      <c r="I1082" s="17">
        <f t="shared" si="948"/>
        <v>0</v>
      </c>
      <c r="J1082" s="17">
        <f t="shared" si="948"/>
        <v>0</v>
      </c>
      <c r="K1082" s="17">
        <f t="shared" si="948"/>
        <v>0</v>
      </c>
      <c r="L1082" s="17">
        <f t="shared" si="948"/>
        <v>0</v>
      </c>
      <c r="M1082" s="17">
        <f t="shared" si="948"/>
        <v>328</v>
      </c>
      <c r="N1082" s="17">
        <f t="shared" si="948"/>
        <v>0</v>
      </c>
      <c r="O1082" s="17">
        <f t="shared" si="948"/>
        <v>0</v>
      </c>
      <c r="P1082" s="17">
        <f t="shared" si="948"/>
        <v>0</v>
      </c>
      <c r="Q1082" s="17">
        <f t="shared" si="948"/>
        <v>0</v>
      </c>
      <c r="R1082" s="17">
        <f t="shared" si="948"/>
        <v>0</v>
      </c>
      <c r="S1082" s="17">
        <f t="shared" si="948"/>
        <v>328</v>
      </c>
      <c r="T1082" s="17">
        <f t="shared" si="948"/>
        <v>0</v>
      </c>
      <c r="U1082" s="17">
        <f t="shared" si="949"/>
        <v>0</v>
      </c>
      <c r="V1082" s="17">
        <f t="shared" si="949"/>
        <v>0</v>
      </c>
      <c r="W1082" s="17">
        <f t="shared" si="949"/>
        <v>0</v>
      </c>
      <c r="X1082" s="17">
        <f t="shared" si="949"/>
        <v>0</v>
      </c>
      <c r="Y1082" s="17">
        <f t="shared" si="949"/>
        <v>328</v>
      </c>
      <c r="Z1082" s="17">
        <f t="shared" si="949"/>
        <v>0</v>
      </c>
    </row>
    <row r="1083" spans="1:26" ht="20.100000000000001" hidden="1" customHeight="1" x14ac:dyDescent="0.25">
      <c r="A1083" s="38" t="s">
        <v>166</v>
      </c>
      <c r="B1083" s="60" t="s">
        <v>318</v>
      </c>
      <c r="C1083" s="60" t="s">
        <v>146</v>
      </c>
      <c r="D1083" s="60" t="s">
        <v>22</v>
      </c>
      <c r="E1083" s="60" t="s">
        <v>347</v>
      </c>
      <c r="F1083" s="60"/>
      <c r="G1083" s="17">
        <f t="shared" si="948"/>
        <v>328</v>
      </c>
      <c r="H1083" s="17">
        <f t="shared" si="948"/>
        <v>0</v>
      </c>
      <c r="I1083" s="17">
        <f t="shared" si="948"/>
        <v>0</v>
      </c>
      <c r="J1083" s="17">
        <f t="shared" si="948"/>
        <v>0</v>
      </c>
      <c r="K1083" s="17">
        <f t="shared" si="948"/>
        <v>0</v>
      </c>
      <c r="L1083" s="17">
        <f t="shared" si="948"/>
        <v>0</v>
      </c>
      <c r="M1083" s="17">
        <f t="shared" si="948"/>
        <v>328</v>
      </c>
      <c r="N1083" s="17">
        <f t="shared" si="948"/>
        <v>0</v>
      </c>
      <c r="O1083" s="17">
        <f t="shared" si="948"/>
        <v>0</v>
      </c>
      <c r="P1083" s="17">
        <f t="shared" si="948"/>
        <v>0</v>
      </c>
      <c r="Q1083" s="17">
        <f t="shared" si="948"/>
        <v>0</v>
      </c>
      <c r="R1083" s="17">
        <f t="shared" si="948"/>
        <v>0</v>
      </c>
      <c r="S1083" s="17">
        <f t="shared" si="948"/>
        <v>328</v>
      </c>
      <c r="T1083" s="17">
        <f t="shared" si="948"/>
        <v>0</v>
      </c>
      <c r="U1083" s="17">
        <f t="shared" si="949"/>
        <v>0</v>
      </c>
      <c r="V1083" s="17">
        <f t="shared" si="949"/>
        <v>0</v>
      </c>
      <c r="W1083" s="17">
        <f t="shared" si="949"/>
        <v>0</v>
      </c>
      <c r="X1083" s="17">
        <f t="shared" si="949"/>
        <v>0</v>
      </c>
      <c r="Y1083" s="17">
        <f t="shared" si="949"/>
        <v>328</v>
      </c>
      <c r="Z1083" s="17">
        <f t="shared" si="949"/>
        <v>0</v>
      </c>
    </row>
    <row r="1084" spans="1:26" ht="20.100000000000001" hidden="1" customHeight="1" x14ac:dyDescent="0.25">
      <c r="A1084" s="38" t="s">
        <v>66</v>
      </c>
      <c r="B1084" s="60" t="s">
        <v>318</v>
      </c>
      <c r="C1084" s="60" t="s">
        <v>146</v>
      </c>
      <c r="D1084" s="60" t="s">
        <v>22</v>
      </c>
      <c r="E1084" s="60" t="s">
        <v>347</v>
      </c>
      <c r="F1084" s="60" t="s">
        <v>67</v>
      </c>
      <c r="G1084" s="17">
        <f t="shared" si="948"/>
        <v>328</v>
      </c>
      <c r="H1084" s="17">
        <f t="shared" si="948"/>
        <v>0</v>
      </c>
      <c r="I1084" s="17">
        <f t="shared" si="948"/>
        <v>0</v>
      </c>
      <c r="J1084" s="17">
        <f t="shared" si="948"/>
        <v>0</v>
      </c>
      <c r="K1084" s="17">
        <f t="shared" si="948"/>
        <v>0</v>
      </c>
      <c r="L1084" s="17">
        <f t="shared" si="948"/>
        <v>0</v>
      </c>
      <c r="M1084" s="17">
        <f t="shared" si="948"/>
        <v>328</v>
      </c>
      <c r="N1084" s="17">
        <f t="shared" si="948"/>
        <v>0</v>
      </c>
      <c r="O1084" s="17">
        <f t="shared" si="948"/>
        <v>0</v>
      </c>
      <c r="P1084" s="17">
        <f t="shared" si="948"/>
        <v>0</v>
      </c>
      <c r="Q1084" s="17">
        <f t="shared" si="948"/>
        <v>0</v>
      </c>
      <c r="R1084" s="17">
        <f t="shared" si="948"/>
        <v>0</v>
      </c>
      <c r="S1084" s="17">
        <f t="shared" si="948"/>
        <v>328</v>
      </c>
      <c r="T1084" s="17">
        <f t="shared" si="948"/>
        <v>0</v>
      </c>
      <c r="U1084" s="17">
        <f t="shared" si="949"/>
        <v>0</v>
      </c>
      <c r="V1084" s="17">
        <f t="shared" si="949"/>
        <v>0</v>
      </c>
      <c r="W1084" s="17">
        <f t="shared" si="949"/>
        <v>0</v>
      </c>
      <c r="X1084" s="17">
        <f t="shared" si="949"/>
        <v>0</v>
      </c>
      <c r="Y1084" s="17">
        <f t="shared" si="949"/>
        <v>328</v>
      </c>
      <c r="Z1084" s="17">
        <f t="shared" si="949"/>
        <v>0</v>
      </c>
    </row>
    <row r="1085" spans="1:26" ht="49.5" hidden="1" x14ac:dyDescent="0.25">
      <c r="A1085" s="25" t="s">
        <v>408</v>
      </c>
      <c r="B1085" s="26" t="s">
        <v>318</v>
      </c>
      <c r="C1085" s="26" t="s">
        <v>146</v>
      </c>
      <c r="D1085" s="26" t="s">
        <v>22</v>
      </c>
      <c r="E1085" s="26" t="s">
        <v>347</v>
      </c>
      <c r="F1085" s="26" t="s">
        <v>253</v>
      </c>
      <c r="G1085" s="9">
        <v>328</v>
      </c>
      <c r="H1085" s="9"/>
      <c r="I1085" s="86"/>
      <c r="J1085" s="86"/>
      <c r="K1085" s="86"/>
      <c r="L1085" s="86"/>
      <c r="M1085" s="9">
        <f>G1085+I1085+J1085+K1085+L1085</f>
        <v>328</v>
      </c>
      <c r="N1085" s="9">
        <f>H1085+L1085</f>
        <v>0</v>
      </c>
      <c r="O1085" s="87"/>
      <c r="P1085" s="87"/>
      <c r="Q1085" s="87"/>
      <c r="R1085" s="87"/>
      <c r="S1085" s="9">
        <f>M1085+O1085+P1085+Q1085+R1085</f>
        <v>328</v>
      </c>
      <c r="T1085" s="9">
        <f>N1085+R1085</f>
        <v>0</v>
      </c>
      <c r="U1085" s="87"/>
      <c r="V1085" s="87"/>
      <c r="W1085" s="87"/>
      <c r="X1085" s="87"/>
      <c r="Y1085" s="9">
        <f>S1085+U1085+V1085+W1085+X1085</f>
        <v>328</v>
      </c>
      <c r="Z1085" s="9">
        <f>T1085+X1085</f>
        <v>0</v>
      </c>
    </row>
    <row r="1086" spans="1:26" ht="49.5" hidden="1" x14ac:dyDescent="0.25">
      <c r="A1086" s="25" t="s">
        <v>716</v>
      </c>
      <c r="B1086" s="26" t="s">
        <v>318</v>
      </c>
      <c r="C1086" s="26" t="s">
        <v>146</v>
      </c>
      <c r="D1086" s="26" t="s">
        <v>22</v>
      </c>
      <c r="E1086" s="26" t="s">
        <v>348</v>
      </c>
      <c r="F1086" s="26"/>
      <c r="G1086" s="9">
        <f t="shared" ref="G1086:V1089" si="950">G1087</f>
        <v>5613</v>
      </c>
      <c r="H1086" s="9">
        <f t="shared" si="950"/>
        <v>0</v>
      </c>
      <c r="I1086" s="9">
        <f t="shared" si="950"/>
        <v>0</v>
      </c>
      <c r="J1086" s="9">
        <f t="shared" si="950"/>
        <v>0</v>
      </c>
      <c r="K1086" s="9">
        <f t="shared" si="950"/>
        <v>0</v>
      </c>
      <c r="L1086" s="9">
        <f t="shared" si="950"/>
        <v>0</v>
      </c>
      <c r="M1086" s="9">
        <f t="shared" si="950"/>
        <v>5613</v>
      </c>
      <c r="N1086" s="9">
        <f t="shared" si="950"/>
        <v>0</v>
      </c>
      <c r="O1086" s="9">
        <f t="shared" si="950"/>
        <v>0</v>
      </c>
      <c r="P1086" s="9">
        <f t="shared" si="950"/>
        <v>0</v>
      </c>
      <c r="Q1086" s="9">
        <f t="shared" si="950"/>
        <v>0</v>
      </c>
      <c r="R1086" s="9">
        <f t="shared" si="950"/>
        <v>0</v>
      </c>
      <c r="S1086" s="9">
        <f t="shared" si="950"/>
        <v>5613</v>
      </c>
      <c r="T1086" s="9">
        <f t="shared" si="950"/>
        <v>0</v>
      </c>
      <c r="U1086" s="9">
        <f t="shared" si="950"/>
        <v>0</v>
      </c>
      <c r="V1086" s="9">
        <f t="shared" si="950"/>
        <v>0</v>
      </c>
      <c r="W1086" s="9">
        <f t="shared" ref="U1086:Z1089" si="951">W1087</f>
        <v>0</v>
      </c>
      <c r="X1086" s="9">
        <f t="shared" si="951"/>
        <v>0</v>
      </c>
      <c r="Y1086" s="9">
        <f t="shared" si="951"/>
        <v>5613</v>
      </c>
      <c r="Z1086" s="9">
        <f t="shared" si="951"/>
        <v>0</v>
      </c>
    </row>
    <row r="1087" spans="1:26" ht="20.100000000000001" hidden="1" customHeight="1" x14ac:dyDescent="0.25">
      <c r="A1087" s="38" t="s">
        <v>15</v>
      </c>
      <c r="B1087" s="60" t="s">
        <v>318</v>
      </c>
      <c r="C1087" s="60" t="s">
        <v>146</v>
      </c>
      <c r="D1087" s="60" t="s">
        <v>22</v>
      </c>
      <c r="E1087" s="60" t="s">
        <v>349</v>
      </c>
      <c r="F1087" s="60"/>
      <c r="G1087" s="17">
        <f t="shared" si="950"/>
        <v>5613</v>
      </c>
      <c r="H1087" s="17">
        <f t="shared" si="950"/>
        <v>0</v>
      </c>
      <c r="I1087" s="17">
        <f t="shared" si="950"/>
        <v>0</v>
      </c>
      <c r="J1087" s="17">
        <f t="shared" si="950"/>
        <v>0</v>
      </c>
      <c r="K1087" s="17">
        <f t="shared" si="950"/>
        <v>0</v>
      </c>
      <c r="L1087" s="17">
        <f t="shared" si="950"/>
        <v>0</v>
      </c>
      <c r="M1087" s="17">
        <f t="shared" si="950"/>
        <v>5613</v>
      </c>
      <c r="N1087" s="17">
        <f t="shared" si="950"/>
        <v>0</v>
      </c>
      <c r="O1087" s="17">
        <f t="shared" si="950"/>
        <v>0</v>
      </c>
      <c r="P1087" s="17">
        <f t="shared" si="950"/>
        <v>0</v>
      </c>
      <c r="Q1087" s="17">
        <f t="shared" si="950"/>
        <v>0</v>
      </c>
      <c r="R1087" s="17">
        <f t="shared" si="950"/>
        <v>0</v>
      </c>
      <c r="S1087" s="17">
        <f t="shared" si="950"/>
        <v>5613</v>
      </c>
      <c r="T1087" s="17">
        <f t="shared" si="950"/>
        <v>0</v>
      </c>
      <c r="U1087" s="17">
        <f t="shared" si="951"/>
        <v>0</v>
      </c>
      <c r="V1087" s="17">
        <f t="shared" si="951"/>
        <v>0</v>
      </c>
      <c r="W1087" s="17">
        <f t="shared" si="951"/>
        <v>0</v>
      </c>
      <c r="X1087" s="17">
        <f t="shared" si="951"/>
        <v>0</v>
      </c>
      <c r="Y1087" s="17">
        <f t="shared" si="951"/>
        <v>5613</v>
      </c>
      <c r="Z1087" s="17">
        <f t="shared" si="951"/>
        <v>0</v>
      </c>
    </row>
    <row r="1088" spans="1:26" ht="20.100000000000001" hidden="1" customHeight="1" x14ac:dyDescent="0.25">
      <c r="A1088" s="38" t="s">
        <v>166</v>
      </c>
      <c r="B1088" s="60" t="s">
        <v>318</v>
      </c>
      <c r="C1088" s="60" t="s">
        <v>146</v>
      </c>
      <c r="D1088" s="60" t="s">
        <v>22</v>
      </c>
      <c r="E1088" s="60" t="s">
        <v>350</v>
      </c>
      <c r="F1088" s="60"/>
      <c r="G1088" s="17">
        <f t="shared" si="950"/>
        <v>5613</v>
      </c>
      <c r="H1088" s="17">
        <f t="shared" si="950"/>
        <v>0</v>
      </c>
      <c r="I1088" s="17">
        <f t="shared" si="950"/>
        <v>0</v>
      </c>
      <c r="J1088" s="17">
        <f t="shared" si="950"/>
        <v>0</v>
      </c>
      <c r="K1088" s="17">
        <f t="shared" si="950"/>
        <v>0</v>
      </c>
      <c r="L1088" s="17">
        <f t="shared" si="950"/>
        <v>0</v>
      </c>
      <c r="M1088" s="17">
        <f t="shared" si="950"/>
        <v>5613</v>
      </c>
      <c r="N1088" s="17">
        <f t="shared" si="950"/>
        <v>0</v>
      </c>
      <c r="O1088" s="17">
        <f t="shared" si="950"/>
        <v>0</v>
      </c>
      <c r="P1088" s="17">
        <f t="shared" si="950"/>
        <v>0</v>
      </c>
      <c r="Q1088" s="17">
        <f t="shared" si="950"/>
        <v>0</v>
      </c>
      <c r="R1088" s="17">
        <f t="shared" si="950"/>
        <v>0</v>
      </c>
      <c r="S1088" s="17">
        <f t="shared" si="950"/>
        <v>5613</v>
      </c>
      <c r="T1088" s="17">
        <f t="shared" si="950"/>
        <v>0</v>
      </c>
      <c r="U1088" s="17">
        <f t="shared" si="951"/>
        <v>0</v>
      </c>
      <c r="V1088" s="17">
        <f t="shared" si="951"/>
        <v>0</v>
      </c>
      <c r="W1088" s="17">
        <f t="shared" si="951"/>
        <v>0</v>
      </c>
      <c r="X1088" s="17">
        <f t="shared" si="951"/>
        <v>0</v>
      </c>
      <c r="Y1088" s="17">
        <f t="shared" si="951"/>
        <v>5613</v>
      </c>
      <c r="Z1088" s="17">
        <f t="shared" si="951"/>
        <v>0</v>
      </c>
    </row>
    <row r="1089" spans="1:26" ht="20.100000000000001" hidden="1" customHeight="1" x14ac:dyDescent="0.25">
      <c r="A1089" s="38" t="s">
        <v>66</v>
      </c>
      <c r="B1089" s="60" t="s">
        <v>318</v>
      </c>
      <c r="C1089" s="60" t="s">
        <v>146</v>
      </c>
      <c r="D1089" s="60" t="s">
        <v>22</v>
      </c>
      <c r="E1089" s="60" t="s">
        <v>350</v>
      </c>
      <c r="F1089" s="60" t="s">
        <v>67</v>
      </c>
      <c r="G1089" s="17">
        <f t="shared" si="950"/>
        <v>5613</v>
      </c>
      <c r="H1089" s="17">
        <f t="shared" si="950"/>
        <v>0</v>
      </c>
      <c r="I1089" s="17">
        <f t="shared" si="950"/>
        <v>0</v>
      </c>
      <c r="J1089" s="17">
        <f t="shared" si="950"/>
        <v>0</v>
      </c>
      <c r="K1089" s="17">
        <f t="shared" si="950"/>
        <v>0</v>
      </c>
      <c r="L1089" s="17">
        <f t="shared" si="950"/>
        <v>0</v>
      </c>
      <c r="M1089" s="17">
        <f t="shared" si="950"/>
        <v>5613</v>
      </c>
      <c r="N1089" s="17">
        <f t="shared" si="950"/>
        <v>0</v>
      </c>
      <c r="O1089" s="17">
        <f t="shared" si="950"/>
        <v>0</v>
      </c>
      <c r="P1089" s="17">
        <f t="shared" si="950"/>
        <v>0</v>
      </c>
      <c r="Q1089" s="17">
        <f t="shared" si="950"/>
        <v>0</v>
      </c>
      <c r="R1089" s="17">
        <f t="shared" si="950"/>
        <v>0</v>
      </c>
      <c r="S1089" s="17">
        <f t="shared" si="950"/>
        <v>5613</v>
      </c>
      <c r="T1089" s="17">
        <f t="shared" si="950"/>
        <v>0</v>
      </c>
      <c r="U1089" s="17">
        <f t="shared" si="951"/>
        <v>0</v>
      </c>
      <c r="V1089" s="17">
        <f t="shared" si="951"/>
        <v>0</v>
      </c>
      <c r="W1089" s="17">
        <f t="shared" si="951"/>
        <v>0</v>
      </c>
      <c r="X1089" s="17">
        <f t="shared" si="951"/>
        <v>0</v>
      </c>
      <c r="Y1089" s="17">
        <f t="shared" si="951"/>
        <v>5613</v>
      </c>
      <c r="Z1089" s="17">
        <f t="shared" si="951"/>
        <v>0</v>
      </c>
    </row>
    <row r="1090" spans="1:26" ht="49.5" hidden="1" x14ac:dyDescent="0.25">
      <c r="A1090" s="25" t="s">
        <v>408</v>
      </c>
      <c r="B1090" s="26" t="s">
        <v>318</v>
      </c>
      <c r="C1090" s="26" t="s">
        <v>146</v>
      </c>
      <c r="D1090" s="26" t="s">
        <v>22</v>
      </c>
      <c r="E1090" s="26" t="s">
        <v>350</v>
      </c>
      <c r="F1090" s="26" t="s">
        <v>253</v>
      </c>
      <c r="G1090" s="9">
        <f>1643+3970</f>
        <v>5613</v>
      </c>
      <c r="H1090" s="9"/>
      <c r="I1090" s="86"/>
      <c r="J1090" s="86"/>
      <c r="K1090" s="86"/>
      <c r="L1090" s="86"/>
      <c r="M1090" s="9">
        <f>G1090+I1090+J1090+K1090+L1090</f>
        <v>5613</v>
      </c>
      <c r="N1090" s="9">
        <f>H1090+L1090</f>
        <v>0</v>
      </c>
      <c r="O1090" s="87"/>
      <c r="P1090" s="87"/>
      <c r="Q1090" s="87"/>
      <c r="R1090" s="87"/>
      <c r="S1090" s="9">
        <f>M1090+O1090+P1090+Q1090+R1090</f>
        <v>5613</v>
      </c>
      <c r="T1090" s="9">
        <f>N1090+R1090</f>
        <v>0</v>
      </c>
      <c r="U1090" s="87"/>
      <c r="V1090" s="87"/>
      <c r="W1090" s="87"/>
      <c r="X1090" s="87"/>
      <c r="Y1090" s="9">
        <f>S1090+U1090+V1090+W1090+X1090</f>
        <v>5613</v>
      </c>
      <c r="Z1090" s="9">
        <f>T1090+X1090</f>
        <v>0</v>
      </c>
    </row>
    <row r="1091" spans="1:26" ht="49.5" hidden="1" x14ac:dyDescent="0.25">
      <c r="A1091" s="25" t="s">
        <v>499</v>
      </c>
      <c r="B1091" s="26" t="s">
        <v>318</v>
      </c>
      <c r="C1091" s="26" t="s">
        <v>146</v>
      </c>
      <c r="D1091" s="26" t="s">
        <v>22</v>
      </c>
      <c r="E1091" s="26" t="s">
        <v>381</v>
      </c>
      <c r="F1091" s="26"/>
      <c r="G1091" s="9">
        <f t="shared" ref="G1091:V1094" si="952">G1092</f>
        <v>12068</v>
      </c>
      <c r="H1091" s="9">
        <f t="shared" si="952"/>
        <v>0</v>
      </c>
      <c r="I1091" s="9">
        <f t="shared" si="952"/>
        <v>0</v>
      </c>
      <c r="J1091" s="9">
        <f t="shared" si="952"/>
        <v>0</v>
      </c>
      <c r="K1091" s="9">
        <f t="shared" si="952"/>
        <v>0</v>
      </c>
      <c r="L1091" s="9">
        <f t="shared" si="952"/>
        <v>0</v>
      </c>
      <c r="M1091" s="9">
        <f t="shared" si="952"/>
        <v>12068</v>
      </c>
      <c r="N1091" s="9">
        <f t="shared" si="952"/>
        <v>0</v>
      </c>
      <c r="O1091" s="9">
        <f t="shared" si="952"/>
        <v>0</v>
      </c>
      <c r="P1091" s="9">
        <f t="shared" si="952"/>
        <v>0</v>
      </c>
      <c r="Q1091" s="9">
        <f t="shared" si="952"/>
        <v>0</v>
      </c>
      <c r="R1091" s="9">
        <f t="shared" si="952"/>
        <v>0</v>
      </c>
      <c r="S1091" s="9">
        <f t="shared" si="952"/>
        <v>12068</v>
      </c>
      <c r="T1091" s="9">
        <f t="shared" si="952"/>
        <v>0</v>
      </c>
      <c r="U1091" s="9">
        <f t="shared" si="952"/>
        <v>0</v>
      </c>
      <c r="V1091" s="9">
        <f t="shared" si="952"/>
        <v>0</v>
      </c>
      <c r="W1091" s="9">
        <f t="shared" ref="U1091:Z1094" si="953">W1092</f>
        <v>0</v>
      </c>
      <c r="X1091" s="9">
        <f t="shared" si="953"/>
        <v>0</v>
      </c>
      <c r="Y1091" s="9">
        <f t="shared" si="953"/>
        <v>12068</v>
      </c>
      <c r="Z1091" s="9">
        <f t="shared" si="953"/>
        <v>0</v>
      </c>
    </row>
    <row r="1092" spans="1:26" ht="20.100000000000001" hidden="1" customHeight="1" x14ac:dyDescent="0.25">
      <c r="A1092" s="38" t="s">
        <v>15</v>
      </c>
      <c r="B1092" s="60" t="s">
        <v>318</v>
      </c>
      <c r="C1092" s="60" t="s">
        <v>146</v>
      </c>
      <c r="D1092" s="60" t="s">
        <v>22</v>
      </c>
      <c r="E1092" s="60" t="s">
        <v>382</v>
      </c>
      <c r="F1092" s="60"/>
      <c r="G1092" s="17">
        <f t="shared" si="952"/>
        <v>12068</v>
      </c>
      <c r="H1092" s="17">
        <f t="shared" si="952"/>
        <v>0</v>
      </c>
      <c r="I1092" s="17">
        <f t="shared" si="952"/>
        <v>0</v>
      </c>
      <c r="J1092" s="17">
        <f t="shared" si="952"/>
        <v>0</v>
      </c>
      <c r="K1092" s="17">
        <f t="shared" si="952"/>
        <v>0</v>
      </c>
      <c r="L1092" s="17">
        <f t="shared" si="952"/>
        <v>0</v>
      </c>
      <c r="M1092" s="17">
        <f t="shared" si="952"/>
        <v>12068</v>
      </c>
      <c r="N1092" s="17">
        <f t="shared" si="952"/>
        <v>0</v>
      </c>
      <c r="O1092" s="17">
        <f t="shared" si="952"/>
        <v>0</v>
      </c>
      <c r="P1092" s="17">
        <f t="shared" si="952"/>
        <v>0</v>
      </c>
      <c r="Q1092" s="17">
        <f t="shared" si="952"/>
        <v>0</v>
      </c>
      <c r="R1092" s="17">
        <f t="shared" si="952"/>
        <v>0</v>
      </c>
      <c r="S1092" s="17">
        <f t="shared" si="952"/>
        <v>12068</v>
      </c>
      <c r="T1092" s="17">
        <f t="shared" si="952"/>
        <v>0</v>
      </c>
      <c r="U1092" s="17">
        <f t="shared" si="953"/>
        <v>0</v>
      </c>
      <c r="V1092" s="17">
        <f t="shared" si="953"/>
        <v>0</v>
      </c>
      <c r="W1092" s="17">
        <f t="shared" si="953"/>
        <v>0</v>
      </c>
      <c r="X1092" s="17">
        <f t="shared" si="953"/>
        <v>0</v>
      </c>
      <c r="Y1092" s="17">
        <f t="shared" si="953"/>
        <v>12068</v>
      </c>
      <c r="Z1092" s="17">
        <f t="shared" si="953"/>
        <v>0</v>
      </c>
    </row>
    <row r="1093" spans="1:26" ht="20.100000000000001" hidden="1" customHeight="1" x14ac:dyDescent="0.25">
      <c r="A1093" s="38" t="s">
        <v>166</v>
      </c>
      <c r="B1093" s="60" t="s">
        <v>318</v>
      </c>
      <c r="C1093" s="60" t="s">
        <v>146</v>
      </c>
      <c r="D1093" s="60" t="s">
        <v>22</v>
      </c>
      <c r="E1093" s="60" t="s">
        <v>383</v>
      </c>
      <c r="F1093" s="60"/>
      <c r="G1093" s="17">
        <f t="shared" si="952"/>
        <v>12068</v>
      </c>
      <c r="H1093" s="17">
        <f t="shared" si="952"/>
        <v>0</v>
      </c>
      <c r="I1093" s="17">
        <f t="shared" si="952"/>
        <v>0</v>
      </c>
      <c r="J1093" s="17">
        <f t="shared" si="952"/>
        <v>0</v>
      </c>
      <c r="K1093" s="17">
        <f t="shared" si="952"/>
        <v>0</v>
      </c>
      <c r="L1093" s="17">
        <f t="shared" si="952"/>
        <v>0</v>
      </c>
      <c r="M1093" s="17">
        <f t="shared" si="952"/>
        <v>12068</v>
      </c>
      <c r="N1093" s="17">
        <f t="shared" si="952"/>
        <v>0</v>
      </c>
      <c r="O1093" s="17">
        <f t="shared" si="952"/>
        <v>0</v>
      </c>
      <c r="P1093" s="17">
        <f t="shared" si="952"/>
        <v>0</v>
      </c>
      <c r="Q1093" s="17">
        <f t="shared" si="952"/>
        <v>0</v>
      </c>
      <c r="R1093" s="17">
        <f t="shared" si="952"/>
        <v>0</v>
      </c>
      <c r="S1093" s="17">
        <f t="shared" si="952"/>
        <v>12068</v>
      </c>
      <c r="T1093" s="17">
        <f t="shared" si="952"/>
        <v>0</v>
      </c>
      <c r="U1093" s="17">
        <f t="shared" si="953"/>
        <v>0</v>
      </c>
      <c r="V1093" s="17">
        <f t="shared" si="953"/>
        <v>0</v>
      </c>
      <c r="W1093" s="17">
        <f t="shared" si="953"/>
        <v>0</v>
      </c>
      <c r="X1093" s="17">
        <f t="shared" si="953"/>
        <v>0</v>
      </c>
      <c r="Y1093" s="17">
        <f t="shared" si="953"/>
        <v>12068</v>
      </c>
      <c r="Z1093" s="17">
        <f t="shared" si="953"/>
        <v>0</v>
      </c>
    </row>
    <row r="1094" spans="1:26" ht="33" hidden="1" x14ac:dyDescent="0.25">
      <c r="A1094" s="25" t="s">
        <v>243</v>
      </c>
      <c r="B1094" s="26" t="s">
        <v>318</v>
      </c>
      <c r="C1094" s="26" t="s">
        <v>146</v>
      </c>
      <c r="D1094" s="26" t="s">
        <v>22</v>
      </c>
      <c r="E1094" s="26" t="s">
        <v>383</v>
      </c>
      <c r="F1094" s="26" t="s">
        <v>31</v>
      </c>
      <c r="G1094" s="9">
        <f t="shared" si="952"/>
        <v>12068</v>
      </c>
      <c r="H1094" s="9">
        <f t="shared" si="952"/>
        <v>0</v>
      </c>
      <c r="I1094" s="9">
        <f t="shared" si="952"/>
        <v>0</v>
      </c>
      <c r="J1094" s="9">
        <f t="shared" si="952"/>
        <v>0</v>
      </c>
      <c r="K1094" s="9">
        <f t="shared" si="952"/>
        <v>0</v>
      </c>
      <c r="L1094" s="9">
        <f t="shared" si="952"/>
        <v>0</v>
      </c>
      <c r="M1094" s="9">
        <f t="shared" si="952"/>
        <v>12068</v>
      </c>
      <c r="N1094" s="9">
        <f t="shared" si="952"/>
        <v>0</v>
      </c>
      <c r="O1094" s="9">
        <f t="shared" si="952"/>
        <v>0</v>
      </c>
      <c r="P1094" s="9">
        <f t="shared" si="952"/>
        <v>0</v>
      </c>
      <c r="Q1094" s="9">
        <f t="shared" si="952"/>
        <v>0</v>
      </c>
      <c r="R1094" s="9">
        <f t="shared" si="952"/>
        <v>0</v>
      </c>
      <c r="S1094" s="9">
        <f t="shared" si="952"/>
        <v>12068</v>
      </c>
      <c r="T1094" s="9">
        <f t="shared" si="952"/>
        <v>0</v>
      </c>
      <c r="U1094" s="9">
        <f t="shared" si="953"/>
        <v>0</v>
      </c>
      <c r="V1094" s="9">
        <f t="shared" si="953"/>
        <v>0</v>
      </c>
      <c r="W1094" s="9">
        <f t="shared" si="953"/>
        <v>0</v>
      </c>
      <c r="X1094" s="9">
        <f t="shared" si="953"/>
        <v>0</v>
      </c>
      <c r="Y1094" s="9">
        <f t="shared" si="953"/>
        <v>12068</v>
      </c>
      <c r="Z1094" s="9">
        <f t="shared" si="953"/>
        <v>0</v>
      </c>
    </row>
    <row r="1095" spans="1:26" ht="33" hidden="1" x14ac:dyDescent="0.25">
      <c r="A1095" s="25" t="s">
        <v>37</v>
      </c>
      <c r="B1095" s="26" t="s">
        <v>318</v>
      </c>
      <c r="C1095" s="26" t="s">
        <v>146</v>
      </c>
      <c r="D1095" s="26" t="s">
        <v>22</v>
      </c>
      <c r="E1095" s="26" t="s">
        <v>383</v>
      </c>
      <c r="F1095" s="26" t="s">
        <v>38</v>
      </c>
      <c r="G1095" s="9">
        <v>12068</v>
      </c>
      <c r="H1095" s="9"/>
      <c r="I1095" s="86"/>
      <c r="J1095" s="86"/>
      <c r="K1095" s="86"/>
      <c r="L1095" s="86"/>
      <c r="M1095" s="9">
        <f>G1095+I1095+J1095+K1095+L1095</f>
        <v>12068</v>
      </c>
      <c r="N1095" s="9">
        <f>H1095+L1095</f>
        <v>0</v>
      </c>
      <c r="O1095" s="87"/>
      <c r="P1095" s="87"/>
      <c r="Q1095" s="87"/>
      <c r="R1095" s="87"/>
      <c r="S1095" s="9">
        <f>M1095+O1095+P1095+Q1095+R1095</f>
        <v>12068</v>
      </c>
      <c r="T1095" s="9">
        <f>N1095+R1095</f>
        <v>0</v>
      </c>
      <c r="U1095" s="87"/>
      <c r="V1095" s="87"/>
      <c r="W1095" s="87"/>
      <c r="X1095" s="87"/>
      <c r="Y1095" s="9">
        <f>S1095+U1095+V1095+W1095+X1095</f>
        <v>12068</v>
      </c>
      <c r="Z1095" s="9">
        <f>T1095+X1095</f>
        <v>0</v>
      </c>
    </row>
    <row r="1096" spans="1:26" ht="20.100000000000001" hidden="1" customHeight="1" x14ac:dyDescent="0.25">
      <c r="A1096" s="38" t="s">
        <v>62</v>
      </c>
      <c r="B1096" s="60" t="s">
        <v>318</v>
      </c>
      <c r="C1096" s="60" t="s">
        <v>146</v>
      </c>
      <c r="D1096" s="60" t="s">
        <v>22</v>
      </c>
      <c r="E1096" s="60" t="s">
        <v>63</v>
      </c>
      <c r="F1096" s="60"/>
      <c r="G1096" s="17">
        <f t="shared" ref="G1096:V1099" si="954">G1097</f>
        <v>2607</v>
      </c>
      <c r="H1096" s="17">
        <f t="shared" si="954"/>
        <v>0</v>
      </c>
      <c r="I1096" s="17">
        <f t="shared" si="954"/>
        <v>0</v>
      </c>
      <c r="J1096" s="17">
        <f t="shared" si="954"/>
        <v>0</v>
      </c>
      <c r="K1096" s="17">
        <f t="shared" si="954"/>
        <v>0</v>
      </c>
      <c r="L1096" s="17">
        <f t="shared" si="954"/>
        <v>0</v>
      </c>
      <c r="M1096" s="17">
        <f t="shared" si="954"/>
        <v>2607</v>
      </c>
      <c r="N1096" s="17">
        <f t="shared" si="954"/>
        <v>0</v>
      </c>
      <c r="O1096" s="17">
        <f t="shared" si="954"/>
        <v>0</v>
      </c>
      <c r="P1096" s="17">
        <f t="shared" si="954"/>
        <v>0</v>
      </c>
      <c r="Q1096" s="17">
        <f t="shared" si="954"/>
        <v>0</v>
      </c>
      <c r="R1096" s="17">
        <f t="shared" si="954"/>
        <v>0</v>
      </c>
      <c r="S1096" s="17">
        <f t="shared" si="954"/>
        <v>2607</v>
      </c>
      <c r="T1096" s="17">
        <f t="shared" si="954"/>
        <v>0</v>
      </c>
      <c r="U1096" s="17">
        <f t="shared" si="954"/>
        <v>0</v>
      </c>
      <c r="V1096" s="17">
        <f t="shared" si="954"/>
        <v>0</v>
      </c>
      <c r="W1096" s="17">
        <f t="shared" ref="U1096:Z1099" si="955">W1097</f>
        <v>0</v>
      </c>
      <c r="X1096" s="17">
        <f t="shared" si="955"/>
        <v>0</v>
      </c>
      <c r="Y1096" s="17">
        <f t="shared" si="955"/>
        <v>2607</v>
      </c>
      <c r="Z1096" s="17">
        <f t="shared" si="955"/>
        <v>0</v>
      </c>
    </row>
    <row r="1097" spans="1:26" ht="20.100000000000001" hidden="1" customHeight="1" x14ac:dyDescent="0.25">
      <c r="A1097" s="38" t="s">
        <v>15</v>
      </c>
      <c r="B1097" s="60" t="s">
        <v>318</v>
      </c>
      <c r="C1097" s="60" t="s">
        <v>146</v>
      </c>
      <c r="D1097" s="60" t="s">
        <v>22</v>
      </c>
      <c r="E1097" s="60" t="s">
        <v>64</v>
      </c>
      <c r="F1097" s="60"/>
      <c r="G1097" s="17">
        <f t="shared" si="954"/>
        <v>2607</v>
      </c>
      <c r="H1097" s="17">
        <f t="shared" si="954"/>
        <v>0</v>
      </c>
      <c r="I1097" s="17">
        <f t="shared" si="954"/>
        <v>0</v>
      </c>
      <c r="J1097" s="17">
        <f t="shared" si="954"/>
        <v>0</v>
      </c>
      <c r="K1097" s="17">
        <f t="shared" si="954"/>
        <v>0</v>
      </c>
      <c r="L1097" s="17">
        <f t="shared" si="954"/>
        <v>0</v>
      </c>
      <c r="M1097" s="17">
        <f t="shared" si="954"/>
        <v>2607</v>
      </c>
      <c r="N1097" s="17">
        <f t="shared" si="954"/>
        <v>0</v>
      </c>
      <c r="O1097" s="17">
        <f t="shared" si="954"/>
        <v>0</v>
      </c>
      <c r="P1097" s="17">
        <f t="shared" si="954"/>
        <v>0</v>
      </c>
      <c r="Q1097" s="17">
        <f t="shared" si="954"/>
        <v>0</v>
      </c>
      <c r="R1097" s="17">
        <f t="shared" si="954"/>
        <v>0</v>
      </c>
      <c r="S1097" s="17">
        <f t="shared" si="954"/>
        <v>2607</v>
      </c>
      <c r="T1097" s="17">
        <f t="shared" si="954"/>
        <v>0</v>
      </c>
      <c r="U1097" s="17">
        <f t="shared" si="955"/>
        <v>0</v>
      </c>
      <c r="V1097" s="17">
        <f t="shared" si="955"/>
        <v>0</v>
      </c>
      <c r="W1097" s="17">
        <f t="shared" si="955"/>
        <v>0</v>
      </c>
      <c r="X1097" s="17">
        <f t="shared" si="955"/>
        <v>0</v>
      </c>
      <c r="Y1097" s="17">
        <f t="shared" si="955"/>
        <v>2607</v>
      </c>
      <c r="Z1097" s="17">
        <f t="shared" si="955"/>
        <v>0</v>
      </c>
    </row>
    <row r="1098" spans="1:26" ht="20.100000000000001" hidden="1" customHeight="1" x14ac:dyDescent="0.25">
      <c r="A1098" s="38" t="s">
        <v>166</v>
      </c>
      <c r="B1098" s="60" t="s">
        <v>318</v>
      </c>
      <c r="C1098" s="60" t="s">
        <v>146</v>
      </c>
      <c r="D1098" s="60" t="s">
        <v>22</v>
      </c>
      <c r="E1098" s="60" t="s">
        <v>183</v>
      </c>
      <c r="F1098" s="60"/>
      <c r="G1098" s="17">
        <f t="shared" si="954"/>
        <v>2607</v>
      </c>
      <c r="H1098" s="17">
        <f t="shared" si="954"/>
        <v>0</v>
      </c>
      <c r="I1098" s="17">
        <f t="shared" si="954"/>
        <v>0</v>
      </c>
      <c r="J1098" s="17">
        <f t="shared" si="954"/>
        <v>0</v>
      </c>
      <c r="K1098" s="17">
        <f t="shared" si="954"/>
        <v>0</v>
      </c>
      <c r="L1098" s="17">
        <f t="shared" si="954"/>
        <v>0</v>
      </c>
      <c r="M1098" s="17">
        <f t="shared" si="954"/>
        <v>2607</v>
      </c>
      <c r="N1098" s="17">
        <f t="shared" si="954"/>
        <v>0</v>
      </c>
      <c r="O1098" s="17">
        <f t="shared" si="954"/>
        <v>0</v>
      </c>
      <c r="P1098" s="17">
        <f t="shared" si="954"/>
        <v>0</v>
      </c>
      <c r="Q1098" s="17">
        <f t="shared" si="954"/>
        <v>0</v>
      </c>
      <c r="R1098" s="17">
        <f t="shared" si="954"/>
        <v>0</v>
      </c>
      <c r="S1098" s="17">
        <f t="shared" si="954"/>
        <v>2607</v>
      </c>
      <c r="T1098" s="17">
        <f t="shared" si="954"/>
        <v>0</v>
      </c>
      <c r="U1098" s="17">
        <f t="shared" si="955"/>
        <v>0</v>
      </c>
      <c r="V1098" s="17">
        <f t="shared" si="955"/>
        <v>0</v>
      </c>
      <c r="W1098" s="17">
        <f t="shared" si="955"/>
        <v>0</v>
      </c>
      <c r="X1098" s="17">
        <f t="shared" si="955"/>
        <v>0</v>
      </c>
      <c r="Y1098" s="17">
        <f t="shared" si="955"/>
        <v>2607</v>
      </c>
      <c r="Z1098" s="17">
        <f t="shared" si="955"/>
        <v>0</v>
      </c>
    </row>
    <row r="1099" spans="1:26" ht="33" hidden="1" x14ac:dyDescent="0.25">
      <c r="A1099" s="25" t="s">
        <v>243</v>
      </c>
      <c r="B1099" s="26" t="s">
        <v>318</v>
      </c>
      <c r="C1099" s="26" t="s">
        <v>146</v>
      </c>
      <c r="D1099" s="26" t="s">
        <v>22</v>
      </c>
      <c r="E1099" s="26" t="s">
        <v>183</v>
      </c>
      <c r="F1099" s="26" t="s">
        <v>31</v>
      </c>
      <c r="G1099" s="9">
        <f t="shared" si="954"/>
        <v>2607</v>
      </c>
      <c r="H1099" s="9">
        <f t="shared" si="954"/>
        <v>0</v>
      </c>
      <c r="I1099" s="9">
        <f t="shared" si="954"/>
        <v>0</v>
      </c>
      <c r="J1099" s="9">
        <f t="shared" si="954"/>
        <v>0</v>
      </c>
      <c r="K1099" s="9">
        <f t="shared" si="954"/>
        <v>0</v>
      </c>
      <c r="L1099" s="9">
        <f t="shared" si="954"/>
        <v>0</v>
      </c>
      <c r="M1099" s="9">
        <f t="shared" si="954"/>
        <v>2607</v>
      </c>
      <c r="N1099" s="9">
        <f t="shared" si="954"/>
        <v>0</v>
      </c>
      <c r="O1099" s="9">
        <f t="shared" si="954"/>
        <v>0</v>
      </c>
      <c r="P1099" s="9">
        <f t="shared" si="954"/>
        <v>0</v>
      </c>
      <c r="Q1099" s="9">
        <f t="shared" si="954"/>
        <v>0</v>
      </c>
      <c r="R1099" s="9">
        <f t="shared" si="954"/>
        <v>0</v>
      </c>
      <c r="S1099" s="9">
        <f t="shared" si="954"/>
        <v>2607</v>
      </c>
      <c r="T1099" s="9">
        <f t="shared" si="954"/>
        <v>0</v>
      </c>
      <c r="U1099" s="9">
        <f t="shared" si="955"/>
        <v>0</v>
      </c>
      <c r="V1099" s="9">
        <f t="shared" si="955"/>
        <v>0</v>
      </c>
      <c r="W1099" s="9">
        <f t="shared" si="955"/>
        <v>0</v>
      </c>
      <c r="X1099" s="9">
        <f t="shared" si="955"/>
        <v>0</v>
      </c>
      <c r="Y1099" s="9">
        <f t="shared" si="955"/>
        <v>2607</v>
      </c>
      <c r="Z1099" s="9">
        <f t="shared" si="955"/>
        <v>0</v>
      </c>
    </row>
    <row r="1100" spans="1:26" ht="33" hidden="1" x14ac:dyDescent="0.25">
      <c r="A1100" s="25" t="s">
        <v>37</v>
      </c>
      <c r="B1100" s="26" t="s">
        <v>318</v>
      </c>
      <c r="C1100" s="26" t="s">
        <v>146</v>
      </c>
      <c r="D1100" s="26" t="s">
        <v>22</v>
      </c>
      <c r="E1100" s="26" t="s">
        <v>183</v>
      </c>
      <c r="F1100" s="26" t="s">
        <v>38</v>
      </c>
      <c r="G1100" s="9">
        <v>2607</v>
      </c>
      <c r="H1100" s="9"/>
      <c r="I1100" s="86"/>
      <c r="J1100" s="86"/>
      <c r="K1100" s="86"/>
      <c r="L1100" s="86"/>
      <c r="M1100" s="9">
        <f>G1100+I1100+J1100+K1100+L1100</f>
        <v>2607</v>
      </c>
      <c r="N1100" s="9">
        <f>H1100+L1100</f>
        <v>0</v>
      </c>
      <c r="O1100" s="87"/>
      <c r="P1100" s="87"/>
      <c r="Q1100" s="87"/>
      <c r="R1100" s="87"/>
      <c r="S1100" s="9">
        <f>M1100+O1100+P1100+Q1100+R1100</f>
        <v>2607</v>
      </c>
      <c r="T1100" s="9">
        <f>N1100+R1100</f>
        <v>0</v>
      </c>
      <c r="U1100" s="87"/>
      <c r="V1100" s="87"/>
      <c r="W1100" s="87"/>
      <c r="X1100" s="87"/>
      <c r="Y1100" s="9">
        <f>S1100+U1100+V1100+W1100+X1100</f>
        <v>2607</v>
      </c>
      <c r="Z1100" s="9">
        <f>T1100+X1100</f>
        <v>0</v>
      </c>
    </row>
    <row r="1101" spans="1:26" hidden="1" x14ac:dyDescent="0.25">
      <c r="A1101" s="25"/>
      <c r="B1101" s="26"/>
      <c r="C1101" s="26"/>
      <c r="D1101" s="26"/>
      <c r="E1101" s="26"/>
      <c r="F1101" s="26"/>
      <c r="G1101" s="9"/>
      <c r="H1101" s="9"/>
      <c r="I1101" s="86"/>
      <c r="J1101" s="86"/>
      <c r="K1101" s="86"/>
      <c r="L1101" s="86"/>
      <c r="M1101" s="86"/>
      <c r="N1101" s="86"/>
      <c r="O1101" s="87"/>
      <c r="P1101" s="87"/>
      <c r="Q1101" s="87"/>
      <c r="R1101" s="87"/>
      <c r="S1101" s="87"/>
      <c r="T1101" s="87"/>
      <c r="U1101" s="87"/>
      <c r="V1101" s="87"/>
      <c r="W1101" s="87"/>
      <c r="X1101" s="87"/>
      <c r="Y1101" s="87"/>
      <c r="Z1101" s="87"/>
    </row>
    <row r="1102" spans="1:26" ht="18.75" hidden="1" x14ac:dyDescent="0.3">
      <c r="A1102" s="23" t="s">
        <v>325</v>
      </c>
      <c r="B1102" s="24" t="s">
        <v>318</v>
      </c>
      <c r="C1102" s="24" t="s">
        <v>146</v>
      </c>
      <c r="D1102" s="24" t="s">
        <v>8</v>
      </c>
      <c r="E1102" s="24" t="s">
        <v>323</v>
      </c>
      <c r="F1102" s="24" t="s">
        <v>323</v>
      </c>
      <c r="G1102" s="15">
        <f t="shared" ref="G1102" si="956">G1103+G1113+G1118+G1108</f>
        <v>29636</v>
      </c>
      <c r="H1102" s="15">
        <f t="shared" ref="H1102:N1102" si="957">H1103+H1113+H1118+H1108</f>
        <v>0</v>
      </c>
      <c r="I1102" s="15">
        <f t="shared" si="957"/>
        <v>0</v>
      </c>
      <c r="J1102" s="15">
        <f t="shared" si="957"/>
        <v>0</v>
      </c>
      <c r="K1102" s="15">
        <f t="shared" si="957"/>
        <v>0</v>
      </c>
      <c r="L1102" s="15">
        <f t="shared" si="957"/>
        <v>0</v>
      </c>
      <c r="M1102" s="15">
        <f t="shared" si="957"/>
        <v>29636</v>
      </c>
      <c r="N1102" s="15">
        <f t="shared" si="957"/>
        <v>0</v>
      </c>
      <c r="O1102" s="15">
        <f t="shared" ref="O1102:T1102" si="958">O1103+O1113+O1118+O1108</f>
        <v>0</v>
      </c>
      <c r="P1102" s="15">
        <f t="shared" si="958"/>
        <v>0</v>
      </c>
      <c r="Q1102" s="15">
        <f t="shared" si="958"/>
        <v>0</v>
      </c>
      <c r="R1102" s="15">
        <f t="shared" si="958"/>
        <v>0</v>
      </c>
      <c r="S1102" s="15">
        <f t="shared" si="958"/>
        <v>29636</v>
      </c>
      <c r="T1102" s="15">
        <f t="shared" si="958"/>
        <v>0</v>
      </c>
      <c r="U1102" s="15">
        <f t="shared" ref="U1102:Z1102" si="959">U1103+U1113+U1118+U1108</f>
        <v>0</v>
      </c>
      <c r="V1102" s="15">
        <f t="shared" si="959"/>
        <v>0</v>
      </c>
      <c r="W1102" s="15">
        <f t="shared" si="959"/>
        <v>0</v>
      </c>
      <c r="X1102" s="15">
        <f t="shared" si="959"/>
        <v>0</v>
      </c>
      <c r="Y1102" s="15">
        <f t="shared" si="959"/>
        <v>29636</v>
      </c>
      <c r="Z1102" s="15">
        <f t="shared" si="959"/>
        <v>0</v>
      </c>
    </row>
    <row r="1103" spans="1:26" ht="49.5" hidden="1" x14ac:dyDescent="0.25">
      <c r="A1103" s="25" t="s">
        <v>716</v>
      </c>
      <c r="B1103" s="26" t="s">
        <v>318</v>
      </c>
      <c r="C1103" s="26" t="s">
        <v>146</v>
      </c>
      <c r="D1103" s="26" t="s">
        <v>8</v>
      </c>
      <c r="E1103" s="26" t="s">
        <v>348</v>
      </c>
      <c r="F1103" s="26"/>
      <c r="G1103" s="9">
        <f t="shared" ref="G1103:V1106" si="960">G1104</f>
        <v>6387</v>
      </c>
      <c r="H1103" s="9">
        <f t="shared" si="960"/>
        <v>0</v>
      </c>
      <c r="I1103" s="9">
        <f t="shared" si="960"/>
        <v>0</v>
      </c>
      <c r="J1103" s="9">
        <f t="shared" si="960"/>
        <v>0</v>
      </c>
      <c r="K1103" s="9">
        <f t="shared" si="960"/>
        <v>0</v>
      </c>
      <c r="L1103" s="9">
        <f t="shared" si="960"/>
        <v>0</v>
      </c>
      <c r="M1103" s="9">
        <f t="shared" si="960"/>
        <v>6387</v>
      </c>
      <c r="N1103" s="9">
        <f t="shared" si="960"/>
        <v>0</v>
      </c>
      <c r="O1103" s="9">
        <f t="shared" si="960"/>
        <v>0</v>
      </c>
      <c r="P1103" s="9">
        <f t="shared" si="960"/>
        <v>0</v>
      </c>
      <c r="Q1103" s="9">
        <f t="shared" si="960"/>
        <v>0</v>
      </c>
      <c r="R1103" s="9">
        <f t="shared" si="960"/>
        <v>0</v>
      </c>
      <c r="S1103" s="9">
        <f t="shared" si="960"/>
        <v>6387</v>
      </c>
      <c r="T1103" s="9">
        <f t="shared" si="960"/>
        <v>0</v>
      </c>
      <c r="U1103" s="9">
        <f t="shared" si="960"/>
        <v>0</v>
      </c>
      <c r="V1103" s="9">
        <f t="shared" si="960"/>
        <v>0</v>
      </c>
      <c r="W1103" s="9">
        <f t="shared" ref="U1103:Z1106" si="961">W1104</f>
        <v>0</v>
      </c>
      <c r="X1103" s="9">
        <f t="shared" si="961"/>
        <v>0</v>
      </c>
      <c r="Y1103" s="9">
        <f t="shared" si="961"/>
        <v>6387</v>
      </c>
      <c r="Z1103" s="9">
        <f t="shared" si="961"/>
        <v>0</v>
      </c>
    </row>
    <row r="1104" spans="1:26" ht="20.100000000000001" hidden="1" customHeight="1" x14ac:dyDescent="0.25">
      <c r="A1104" s="25" t="s">
        <v>15</v>
      </c>
      <c r="B1104" s="26" t="s">
        <v>318</v>
      </c>
      <c r="C1104" s="26" t="s">
        <v>146</v>
      </c>
      <c r="D1104" s="26" t="s">
        <v>8</v>
      </c>
      <c r="E1104" s="26" t="s">
        <v>349</v>
      </c>
      <c r="F1104" s="26"/>
      <c r="G1104" s="9">
        <f t="shared" si="960"/>
        <v>6387</v>
      </c>
      <c r="H1104" s="9">
        <f t="shared" si="960"/>
        <v>0</v>
      </c>
      <c r="I1104" s="9">
        <f t="shared" si="960"/>
        <v>0</v>
      </c>
      <c r="J1104" s="9">
        <f t="shared" si="960"/>
        <v>0</v>
      </c>
      <c r="K1104" s="9">
        <f t="shared" si="960"/>
        <v>0</v>
      </c>
      <c r="L1104" s="9">
        <f t="shared" si="960"/>
        <v>0</v>
      </c>
      <c r="M1104" s="9">
        <f t="shared" si="960"/>
        <v>6387</v>
      </c>
      <c r="N1104" s="9">
        <f t="shared" si="960"/>
        <v>0</v>
      </c>
      <c r="O1104" s="9">
        <f t="shared" si="960"/>
        <v>0</v>
      </c>
      <c r="P1104" s="9">
        <f t="shared" si="960"/>
        <v>0</v>
      </c>
      <c r="Q1104" s="9">
        <f t="shared" si="960"/>
        <v>0</v>
      </c>
      <c r="R1104" s="9">
        <f t="shared" si="960"/>
        <v>0</v>
      </c>
      <c r="S1104" s="9">
        <f t="shared" si="960"/>
        <v>6387</v>
      </c>
      <c r="T1104" s="9">
        <f t="shared" si="960"/>
        <v>0</v>
      </c>
      <c r="U1104" s="9">
        <f t="shared" si="961"/>
        <v>0</v>
      </c>
      <c r="V1104" s="9">
        <f t="shared" si="961"/>
        <v>0</v>
      </c>
      <c r="W1104" s="9">
        <f t="shared" si="961"/>
        <v>0</v>
      </c>
      <c r="X1104" s="9">
        <f t="shared" si="961"/>
        <v>0</v>
      </c>
      <c r="Y1104" s="9">
        <f t="shared" si="961"/>
        <v>6387</v>
      </c>
      <c r="Z1104" s="9">
        <f t="shared" si="961"/>
        <v>0</v>
      </c>
    </row>
    <row r="1105" spans="1:26" ht="20.100000000000001" hidden="1" customHeight="1" x14ac:dyDescent="0.25">
      <c r="A1105" s="25" t="s">
        <v>326</v>
      </c>
      <c r="B1105" s="26" t="s">
        <v>318</v>
      </c>
      <c r="C1105" s="26" t="s">
        <v>146</v>
      </c>
      <c r="D1105" s="26" t="s">
        <v>8</v>
      </c>
      <c r="E1105" s="26" t="s">
        <v>351</v>
      </c>
      <c r="F1105" s="26"/>
      <c r="G1105" s="9">
        <f t="shared" si="960"/>
        <v>6387</v>
      </c>
      <c r="H1105" s="9">
        <f t="shared" si="960"/>
        <v>0</v>
      </c>
      <c r="I1105" s="9">
        <f t="shared" si="960"/>
        <v>0</v>
      </c>
      <c r="J1105" s="9">
        <f t="shared" si="960"/>
        <v>0</v>
      </c>
      <c r="K1105" s="9">
        <f t="shared" si="960"/>
        <v>0</v>
      </c>
      <c r="L1105" s="9">
        <f t="shared" si="960"/>
        <v>0</v>
      </c>
      <c r="M1105" s="9">
        <f t="shared" si="960"/>
        <v>6387</v>
      </c>
      <c r="N1105" s="9">
        <f t="shared" si="960"/>
        <v>0</v>
      </c>
      <c r="O1105" s="9">
        <f t="shared" si="960"/>
        <v>0</v>
      </c>
      <c r="P1105" s="9">
        <f t="shared" si="960"/>
        <v>0</v>
      </c>
      <c r="Q1105" s="9">
        <f t="shared" si="960"/>
        <v>0</v>
      </c>
      <c r="R1105" s="9">
        <f t="shared" si="960"/>
        <v>0</v>
      </c>
      <c r="S1105" s="9">
        <f t="shared" si="960"/>
        <v>6387</v>
      </c>
      <c r="T1105" s="9">
        <f t="shared" si="960"/>
        <v>0</v>
      </c>
      <c r="U1105" s="9">
        <f t="shared" si="961"/>
        <v>0</v>
      </c>
      <c r="V1105" s="9">
        <f t="shared" si="961"/>
        <v>0</v>
      </c>
      <c r="W1105" s="9">
        <f t="shared" si="961"/>
        <v>0</v>
      </c>
      <c r="X1105" s="9">
        <f t="shared" si="961"/>
        <v>0</v>
      </c>
      <c r="Y1105" s="9">
        <f t="shared" si="961"/>
        <v>6387</v>
      </c>
      <c r="Z1105" s="9">
        <f t="shared" si="961"/>
        <v>0</v>
      </c>
    </row>
    <row r="1106" spans="1:26" ht="20.100000000000001" hidden="1" customHeight="1" x14ac:dyDescent="0.25">
      <c r="A1106" s="25" t="s">
        <v>66</v>
      </c>
      <c r="B1106" s="26" t="s">
        <v>318</v>
      </c>
      <c r="C1106" s="26" t="s">
        <v>146</v>
      </c>
      <c r="D1106" s="26" t="s">
        <v>8</v>
      </c>
      <c r="E1106" s="26" t="s">
        <v>351</v>
      </c>
      <c r="F1106" s="26" t="s">
        <v>67</v>
      </c>
      <c r="G1106" s="9">
        <f t="shared" si="960"/>
        <v>6387</v>
      </c>
      <c r="H1106" s="9">
        <f t="shared" si="960"/>
        <v>0</v>
      </c>
      <c r="I1106" s="9">
        <f t="shared" si="960"/>
        <v>0</v>
      </c>
      <c r="J1106" s="9">
        <f t="shared" si="960"/>
        <v>0</v>
      </c>
      <c r="K1106" s="9">
        <f t="shared" si="960"/>
        <v>0</v>
      </c>
      <c r="L1106" s="9">
        <f t="shared" si="960"/>
        <v>0</v>
      </c>
      <c r="M1106" s="9">
        <f t="shared" si="960"/>
        <v>6387</v>
      </c>
      <c r="N1106" s="9">
        <f t="shared" si="960"/>
        <v>0</v>
      </c>
      <c r="O1106" s="9">
        <f t="shared" si="960"/>
        <v>0</v>
      </c>
      <c r="P1106" s="9">
        <f t="shared" si="960"/>
        <v>0</v>
      </c>
      <c r="Q1106" s="9">
        <f t="shared" si="960"/>
        <v>0</v>
      </c>
      <c r="R1106" s="9">
        <f t="shared" si="960"/>
        <v>0</v>
      </c>
      <c r="S1106" s="9">
        <f t="shared" si="960"/>
        <v>6387</v>
      </c>
      <c r="T1106" s="9">
        <f t="shared" si="960"/>
        <v>0</v>
      </c>
      <c r="U1106" s="9">
        <f t="shared" si="961"/>
        <v>0</v>
      </c>
      <c r="V1106" s="9">
        <f t="shared" si="961"/>
        <v>0</v>
      </c>
      <c r="W1106" s="9">
        <f t="shared" si="961"/>
        <v>0</v>
      </c>
      <c r="X1106" s="9">
        <f t="shared" si="961"/>
        <v>0</v>
      </c>
      <c r="Y1106" s="9">
        <f t="shared" si="961"/>
        <v>6387</v>
      </c>
      <c r="Z1106" s="9">
        <f t="shared" si="961"/>
        <v>0</v>
      </c>
    </row>
    <row r="1107" spans="1:26" ht="49.5" hidden="1" x14ac:dyDescent="0.25">
      <c r="A1107" s="25" t="s">
        <v>408</v>
      </c>
      <c r="B1107" s="26" t="s">
        <v>318</v>
      </c>
      <c r="C1107" s="26" t="s">
        <v>146</v>
      </c>
      <c r="D1107" s="26" t="s">
        <v>8</v>
      </c>
      <c r="E1107" s="26" t="s">
        <v>351</v>
      </c>
      <c r="F1107" s="26" t="s">
        <v>253</v>
      </c>
      <c r="G1107" s="9">
        <f>357+6030</f>
        <v>6387</v>
      </c>
      <c r="H1107" s="9"/>
      <c r="I1107" s="86"/>
      <c r="J1107" s="86"/>
      <c r="K1107" s="86"/>
      <c r="L1107" s="86"/>
      <c r="M1107" s="9">
        <f>G1107+I1107+J1107+K1107+L1107</f>
        <v>6387</v>
      </c>
      <c r="N1107" s="9">
        <f>H1107+L1107</f>
        <v>0</v>
      </c>
      <c r="O1107" s="87"/>
      <c r="P1107" s="87"/>
      <c r="Q1107" s="87"/>
      <c r="R1107" s="87"/>
      <c r="S1107" s="9">
        <f>M1107+O1107+P1107+Q1107+R1107</f>
        <v>6387</v>
      </c>
      <c r="T1107" s="9">
        <f>N1107+R1107</f>
        <v>0</v>
      </c>
      <c r="U1107" s="87"/>
      <c r="V1107" s="87"/>
      <c r="W1107" s="87"/>
      <c r="X1107" s="87"/>
      <c r="Y1107" s="9">
        <f>S1107+U1107+V1107+W1107+X1107</f>
        <v>6387</v>
      </c>
      <c r="Z1107" s="9">
        <f>T1107+X1107</f>
        <v>0</v>
      </c>
    </row>
    <row r="1108" spans="1:26" ht="49.5" hidden="1" x14ac:dyDescent="0.25">
      <c r="A1108" s="25" t="s">
        <v>499</v>
      </c>
      <c r="B1108" s="26" t="s">
        <v>318</v>
      </c>
      <c r="C1108" s="26" t="s">
        <v>146</v>
      </c>
      <c r="D1108" s="26" t="s">
        <v>8</v>
      </c>
      <c r="E1108" s="26" t="s">
        <v>381</v>
      </c>
      <c r="F1108" s="26"/>
      <c r="G1108" s="9">
        <f t="shared" ref="G1108:V1111" si="962">G1109</f>
        <v>688</v>
      </c>
      <c r="H1108" s="9">
        <f t="shared" si="962"/>
        <v>0</v>
      </c>
      <c r="I1108" s="9">
        <f t="shared" si="962"/>
        <v>0</v>
      </c>
      <c r="J1108" s="9">
        <f t="shared" si="962"/>
        <v>0</v>
      </c>
      <c r="K1108" s="9">
        <f t="shared" si="962"/>
        <v>0</v>
      </c>
      <c r="L1108" s="9">
        <f t="shared" si="962"/>
        <v>0</v>
      </c>
      <c r="M1108" s="9">
        <f t="shared" si="962"/>
        <v>688</v>
      </c>
      <c r="N1108" s="9">
        <f t="shared" si="962"/>
        <v>0</v>
      </c>
      <c r="O1108" s="9">
        <f t="shared" si="962"/>
        <v>0</v>
      </c>
      <c r="P1108" s="9">
        <f t="shared" si="962"/>
        <v>0</v>
      </c>
      <c r="Q1108" s="9">
        <f t="shared" si="962"/>
        <v>0</v>
      </c>
      <c r="R1108" s="9">
        <f t="shared" si="962"/>
        <v>0</v>
      </c>
      <c r="S1108" s="9">
        <f t="shared" si="962"/>
        <v>688</v>
      </c>
      <c r="T1108" s="9">
        <f t="shared" si="962"/>
        <v>0</v>
      </c>
      <c r="U1108" s="9">
        <f t="shared" si="962"/>
        <v>0</v>
      </c>
      <c r="V1108" s="9">
        <f t="shared" si="962"/>
        <v>0</v>
      </c>
      <c r="W1108" s="9">
        <f t="shared" ref="U1108:Z1111" si="963">W1109</f>
        <v>0</v>
      </c>
      <c r="X1108" s="9">
        <f t="shared" si="963"/>
        <v>0</v>
      </c>
      <c r="Y1108" s="9">
        <f t="shared" si="963"/>
        <v>688</v>
      </c>
      <c r="Z1108" s="9">
        <f t="shared" si="963"/>
        <v>0</v>
      </c>
    </row>
    <row r="1109" spans="1:26" ht="20.100000000000001" hidden="1" customHeight="1" x14ac:dyDescent="0.25">
      <c r="A1109" s="25" t="s">
        <v>15</v>
      </c>
      <c r="B1109" s="26" t="s">
        <v>318</v>
      </c>
      <c r="C1109" s="26" t="s">
        <v>146</v>
      </c>
      <c r="D1109" s="26" t="s">
        <v>8</v>
      </c>
      <c r="E1109" s="26" t="s">
        <v>382</v>
      </c>
      <c r="F1109" s="26"/>
      <c r="G1109" s="9">
        <f t="shared" si="962"/>
        <v>688</v>
      </c>
      <c r="H1109" s="9">
        <f t="shared" si="962"/>
        <v>0</v>
      </c>
      <c r="I1109" s="9">
        <f t="shared" si="962"/>
        <v>0</v>
      </c>
      <c r="J1109" s="9">
        <f t="shared" si="962"/>
        <v>0</v>
      </c>
      <c r="K1109" s="9">
        <f t="shared" si="962"/>
        <v>0</v>
      </c>
      <c r="L1109" s="9">
        <f t="shared" si="962"/>
        <v>0</v>
      </c>
      <c r="M1109" s="9">
        <f t="shared" si="962"/>
        <v>688</v>
      </c>
      <c r="N1109" s="9">
        <f t="shared" si="962"/>
        <v>0</v>
      </c>
      <c r="O1109" s="9">
        <f t="shared" si="962"/>
        <v>0</v>
      </c>
      <c r="P1109" s="9">
        <f t="shared" si="962"/>
        <v>0</v>
      </c>
      <c r="Q1109" s="9">
        <f t="shared" si="962"/>
        <v>0</v>
      </c>
      <c r="R1109" s="9">
        <f t="shared" si="962"/>
        <v>0</v>
      </c>
      <c r="S1109" s="9">
        <f t="shared" si="962"/>
        <v>688</v>
      </c>
      <c r="T1109" s="9">
        <f t="shared" si="962"/>
        <v>0</v>
      </c>
      <c r="U1109" s="9">
        <f t="shared" si="963"/>
        <v>0</v>
      </c>
      <c r="V1109" s="9">
        <f t="shared" si="963"/>
        <v>0</v>
      </c>
      <c r="W1109" s="9">
        <f t="shared" si="963"/>
        <v>0</v>
      </c>
      <c r="X1109" s="9">
        <f t="shared" si="963"/>
        <v>0</v>
      </c>
      <c r="Y1109" s="9">
        <f t="shared" si="963"/>
        <v>688</v>
      </c>
      <c r="Z1109" s="9">
        <f t="shared" si="963"/>
        <v>0</v>
      </c>
    </row>
    <row r="1110" spans="1:26" ht="20.100000000000001" hidden="1" customHeight="1" x14ac:dyDescent="0.25">
      <c r="A1110" s="25" t="s">
        <v>326</v>
      </c>
      <c r="B1110" s="26" t="s">
        <v>318</v>
      </c>
      <c r="C1110" s="26" t="s">
        <v>146</v>
      </c>
      <c r="D1110" s="26" t="s">
        <v>8</v>
      </c>
      <c r="E1110" s="26" t="s">
        <v>384</v>
      </c>
      <c r="F1110" s="26"/>
      <c r="G1110" s="9">
        <f t="shared" si="962"/>
        <v>688</v>
      </c>
      <c r="H1110" s="9">
        <f t="shared" si="962"/>
        <v>0</v>
      </c>
      <c r="I1110" s="9">
        <f t="shared" si="962"/>
        <v>0</v>
      </c>
      <c r="J1110" s="9">
        <f t="shared" si="962"/>
        <v>0</v>
      </c>
      <c r="K1110" s="9">
        <f t="shared" si="962"/>
        <v>0</v>
      </c>
      <c r="L1110" s="9">
        <f t="shared" si="962"/>
        <v>0</v>
      </c>
      <c r="M1110" s="9">
        <f t="shared" si="962"/>
        <v>688</v>
      </c>
      <c r="N1110" s="9">
        <f t="shared" si="962"/>
        <v>0</v>
      </c>
      <c r="O1110" s="9">
        <f t="shared" si="962"/>
        <v>0</v>
      </c>
      <c r="P1110" s="9">
        <f t="shared" si="962"/>
        <v>0</v>
      </c>
      <c r="Q1110" s="9">
        <f t="shared" si="962"/>
        <v>0</v>
      </c>
      <c r="R1110" s="9">
        <f t="shared" si="962"/>
        <v>0</v>
      </c>
      <c r="S1110" s="9">
        <f t="shared" si="962"/>
        <v>688</v>
      </c>
      <c r="T1110" s="9">
        <f t="shared" si="962"/>
        <v>0</v>
      </c>
      <c r="U1110" s="9">
        <f t="shared" si="963"/>
        <v>0</v>
      </c>
      <c r="V1110" s="9">
        <f t="shared" si="963"/>
        <v>0</v>
      </c>
      <c r="W1110" s="9">
        <f t="shared" si="963"/>
        <v>0</v>
      </c>
      <c r="X1110" s="9">
        <f t="shared" si="963"/>
        <v>0</v>
      </c>
      <c r="Y1110" s="9">
        <f t="shared" si="963"/>
        <v>688</v>
      </c>
      <c r="Z1110" s="9">
        <f t="shared" si="963"/>
        <v>0</v>
      </c>
    </row>
    <row r="1111" spans="1:26" ht="33" hidden="1" x14ac:dyDescent="0.25">
      <c r="A1111" s="25" t="s">
        <v>243</v>
      </c>
      <c r="B1111" s="26" t="s">
        <v>318</v>
      </c>
      <c r="C1111" s="26" t="s">
        <v>146</v>
      </c>
      <c r="D1111" s="26" t="s">
        <v>8</v>
      </c>
      <c r="E1111" s="26" t="s">
        <v>384</v>
      </c>
      <c r="F1111" s="26" t="s">
        <v>31</v>
      </c>
      <c r="G1111" s="9">
        <f t="shared" si="962"/>
        <v>688</v>
      </c>
      <c r="H1111" s="9">
        <f t="shared" si="962"/>
        <v>0</v>
      </c>
      <c r="I1111" s="9">
        <f t="shared" si="962"/>
        <v>0</v>
      </c>
      <c r="J1111" s="9">
        <f t="shared" si="962"/>
        <v>0</v>
      </c>
      <c r="K1111" s="9">
        <f t="shared" si="962"/>
        <v>0</v>
      </c>
      <c r="L1111" s="9">
        <f t="shared" si="962"/>
        <v>0</v>
      </c>
      <c r="M1111" s="9">
        <f t="shared" si="962"/>
        <v>688</v>
      </c>
      <c r="N1111" s="9">
        <f t="shared" si="962"/>
        <v>0</v>
      </c>
      <c r="O1111" s="9">
        <f t="shared" si="962"/>
        <v>0</v>
      </c>
      <c r="P1111" s="9">
        <f t="shared" si="962"/>
        <v>0</v>
      </c>
      <c r="Q1111" s="9">
        <f t="shared" si="962"/>
        <v>0</v>
      </c>
      <c r="R1111" s="9">
        <f t="shared" si="962"/>
        <v>0</v>
      </c>
      <c r="S1111" s="9">
        <f t="shared" si="962"/>
        <v>688</v>
      </c>
      <c r="T1111" s="9">
        <f t="shared" si="962"/>
        <v>0</v>
      </c>
      <c r="U1111" s="9">
        <f t="shared" si="963"/>
        <v>0</v>
      </c>
      <c r="V1111" s="9">
        <f t="shared" si="963"/>
        <v>0</v>
      </c>
      <c r="W1111" s="9">
        <f t="shared" si="963"/>
        <v>0</v>
      </c>
      <c r="X1111" s="9">
        <f t="shared" si="963"/>
        <v>0</v>
      </c>
      <c r="Y1111" s="9">
        <f t="shared" si="963"/>
        <v>688</v>
      </c>
      <c r="Z1111" s="9">
        <f t="shared" si="963"/>
        <v>0</v>
      </c>
    </row>
    <row r="1112" spans="1:26" ht="33" hidden="1" x14ac:dyDescent="0.25">
      <c r="A1112" s="25" t="s">
        <v>37</v>
      </c>
      <c r="B1112" s="26" t="s">
        <v>318</v>
      </c>
      <c r="C1112" s="26" t="s">
        <v>146</v>
      </c>
      <c r="D1112" s="26" t="s">
        <v>8</v>
      </c>
      <c r="E1112" s="26" t="s">
        <v>384</v>
      </c>
      <c r="F1112" s="26" t="s">
        <v>38</v>
      </c>
      <c r="G1112" s="9">
        <v>688</v>
      </c>
      <c r="H1112" s="9"/>
      <c r="I1112" s="86"/>
      <c r="J1112" s="86"/>
      <c r="K1112" s="86"/>
      <c r="L1112" s="86"/>
      <c r="M1112" s="9">
        <f>G1112+I1112+J1112+K1112+L1112</f>
        <v>688</v>
      </c>
      <c r="N1112" s="9">
        <f>H1112+L1112</f>
        <v>0</v>
      </c>
      <c r="O1112" s="87"/>
      <c r="P1112" s="87"/>
      <c r="Q1112" s="87"/>
      <c r="R1112" s="87"/>
      <c r="S1112" s="9">
        <f>M1112+O1112+P1112+Q1112+R1112</f>
        <v>688</v>
      </c>
      <c r="T1112" s="9">
        <f>N1112+R1112</f>
        <v>0</v>
      </c>
      <c r="U1112" s="87"/>
      <c r="V1112" s="87"/>
      <c r="W1112" s="87"/>
      <c r="X1112" s="87"/>
      <c r="Y1112" s="9">
        <f>S1112+U1112+V1112+W1112+X1112</f>
        <v>688</v>
      </c>
      <c r="Z1112" s="9">
        <f>T1112+X1112</f>
        <v>0</v>
      </c>
    </row>
    <row r="1113" spans="1:26" ht="49.5" hidden="1" x14ac:dyDescent="0.25">
      <c r="A1113" s="61" t="s">
        <v>502</v>
      </c>
      <c r="B1113" s="26" t="s">
        <v>318</v>
      </c>
      <c r="C1113" s="26" t="s">
        <v>146</v>
      </c>
      <c r="D1113" s="26" t="s">
        <v>8</v>
      </c>
      <c r="E1113" s="26" t="s">
        <v>391</v>
      </c>
      <c r="F1113" s="26"/>
      <c r="G1113" s="9">
        <f t="shared" ref="G1113:V1116" si="964">G1114</f>
        <v>19514</v>
      </c>
      <c r="H1113" s="9">
        <f t="shared" si="964"/>
        <v>0</v>
      </c>
      <c r="I1113" s="9">
        <f t="shared" si="964"/>
        <v>0</v>
      </c>
      <c r="J1113" s="9">
        <f t="shared" si="964"/>
        <v>0</v>
      </c>
      <c r="K1113" s="9">
        <f t="shared" si="964"/>
        <v>0</v>
      </c>
      <c r="L1113" s="9">
        <f t="shared" si="964"/>
        <v>0</v>
      </c>
      <c r="M1113" s="9">
        <f t="shared" si="964"/>
        <v>19514</v>
      </c>
      <c r="N1113" s="9">
        <f t="shared" si="964"/>
        <v>0</v>
      </c>
      <c r="O1113" s="9">
        <f t="shared" si="964"/>
        <v>0</v>
      </c>
      <c r="P1113" s="9">
        <f t="shared" si="964"/>
        <v>0</v>
      </c>
      <c r="Q1113" s="9">
        <f t="shared" si="964"/>
        <v>0</v>
      </c>
      <c r="R1113" s="9">
        <f t="shared" si="964"/>
        <v>0</v>
      </c>
      <c r="S1113" s="9">
        <f t="shared" si="964"/>
        <v>19514</v>
      </c>
      <c r="T1113" s="9">
        <f t="shared" si="964"/>
        <v>0</v>
      </c>
      <c r="U1113" s="9">
        <f t="shared" si="964"/>
        <v>0</v>
      </c>
      <c r="V1113" s="9">
        <f t="shared" si="964"/>
        <v>0</v>
      </c>
      <c r="W1113" s="9">
        <f t="shared" ref="U1113:Z1116" si="965">W1114</f>
        <v>0</v>
      </c>
      <c r="X1113" s="9">
        <f t="shared" si="965"/>
        <v>0</v>
      </c>
      <c r="Y1113" s="9">
        <f t="shared" si="965"/>
        <v>19514</v>
      </c>
      <c r="Z1113" s="9">
        <f t="shared" si="965"/>
        <v>0</v>
      </c>
    </row>
    <row r="1114" spans="1:26" ht="20.100000000000001" hidden="1" customHeight="1" x14ac:dyDescent="0.25">
      <c r="A1114" s="25" t="s">
        <v>15</v>
      </c>
      <c r="B1114" s="26" t="s">
        <v>318</v>
      </c>
      <c r="C1114" s="26" t="s">
        <v>146</v>
      </c>
      <c r="D1114" s="26" t="s">
        <v>8</v>
      </c>
      <c r="E1114" s="26" t="s">
        <v>392</v>
      </c>
      <c r="F1114" s="26"/>
      <c r="G1114" s="9">
        <f t="shared" si="964"/>
        <v>19514</v>
      </c>
      <c r="H1114" s="9">
        <f t="shared" si="964"/>
        <v>0</v>
      </c>
      <c r="I1114" s="9">
        <f t="shared" si="964"/>
        <v>0</v>
      </c>
      <c r="J1114" s="9">
        <f t="shared" si="964"/>
        <v>0</v>
      </c>
      <c r="K1114" s="9">
        <f t="shared" si="964"/>
        <v>0</v>
      </c>
      <c r="L1114" s="9">
        <f t="shared" si="964"/>
        <v>0</v>
      </c>
      <c r="M1114" s="9">
        <f t="shared" si="964"/>
        <v>19514</v>
      </c>
      <c r="N1114" s="9">
        <f t="shared" si="964"/>
        <v>0</v>
      </c>
      <c r="O1114" s="9">
        <f t="shared" si="964"/>
        <v>0</v>
      </c>
      <c r="P1114" s="9">
        <f t="shared" si="964"/>
        <v>0</v>
      </c>
      <c r="Q1114" s="9">
        <f t="shared" si="964"/>
        <v>0</v>
      </c>
      <c r="R1114" s="9">
        <f t="shared" si="964"/>
        <v>0</v>
      </c>
      <c r="S1114" s="9">
        <f t="shared" si="964"/>
        <v>19514</v>
      </c>
      <c r="T1114" s="9">
        <f t="shared" si="964"/>
        <v>0</v>
      </c>
      <c r="U1114" s="9">
        <f t="shared" si="965"/>
        <v>0</v>
      </c>
      <c r="V1114" s="9">
        <f t="shared" si="965"/>
        <v>0</v>
      </c>
      <c r="W1114" s="9">
        <f t="shared" si="965"/>
        <v>0</v>
      </c>
      <c r="X1114" s="9">
        <f t="shared" si="965"/>
        <v>0</v>
      </c>
      <c r="Y1114" s="9">
        <f t="shared" si="965"/>
        <v>19514</v>
      </c>
      <c r="Z1114" s="9">
        <f t="shared" si="965"/>
        <v>0</v>
      </c>
    </row>
    <row r="1115" spans="1:26" ht="20.100000000000001" hidden="1" customHeight="1" x14ac:dyDescent="0.25">
      <c r="A1115" s="25" t="s">
        <v>326</v>
      </c>
      <c r="B1115" s="26" t="s">
        <v>318</v>
      </c>
      <c r="C1115" s="26" t="s">
        <v>146</v>
      </c>
      <c r="D1115" s="26" t="s">
        <v>8</v>
      </c>
      <c r="E1115" s="26" t="s">
        <v>400</v>
      </c>
      <c r="F1115" s="26"/>
      <c r="G1115" s="9">
        <f t="shared" si="964"/>
        <v>19514</v>
      </c>
      <c r="H1115" s="9">
        <f t="shared" si="964"/>
        <v>0</v>
      </c>
      <c r="I1115" s="9">
        <f t="shared" si="964"/>
        <v>0</v>
      </c>
      <c r="J1115" s="9">
        <f t="shared" si="964"/>
        <v>0</v>
      </c>
      <c r="K1115" s="9">
        <f t="shared" si="964"/>
        <v>0</v>
      </c>
      <c r="L1115" s="9">
        <f t="shared" si="964"/>
        <v>0</v>
      </c>
      <c r="M1115" s="9">
        <f t="shared" si="964"/>
        <v>19514</v>
      </c>
      <c r="N1115" s="9">
        <f t="shared" si="964"/>
        <v>0</v>
      </c>
      <c r="O1115" s="9">
        <f t="shared" si="964"/>
        <v>0</v>
      </c>
      <c r="P1115" s="9">
        <f t="shared" si="964"/>
        <v>0</v>
      </c>
      <c r="Q1115" s="9">
        <f t="shared" si="964"/>
        <v>0</v>
      </c>
      <c r="R1115" s="9">
        <f t="shared" si="964"/>
        <v>0</v>
      </c>
      <c r="S1115" s="9">
        <f t="shared" si="964"/>
        <v>19514</v>
      </c>
      <c r="T1115" s="9">
        <f t="shared" si="964"/>
        <v>0</v>
      </c>
      <c r="U1115" s="9">
        <f t="shared" si="965"/>
        <v>0</v>
      </c>
      <c r="V1115" s="9">
        <f t="shared" si="965"/>
        <v>0</v>
      </c>
      <c r="W1115" s="9">
        <f t="shared" si="965"/>
        <v>0</v>
      </c>
      <c r="X1115" s="9">
        <f t="shared" si="965"/>
        <v>0</v>
      </c>
      <c r="Y1115" s="9">
        <f t="shared" si="965"/>
        <v>19514</v>
      </c>
      <c r="Z1115" s="9">
        <f t="shared" si="965"/>
        <v>0</v>
      </c>
    </row>
    <row r="1116" spans="1:26" ht="33" hidden="1" x14ac:dyDescent="0.25">
      <c r="A1116" s="25" t="s">
        <v>243</v>
      </c>
      <c r="B1116" s="26" t="s">
        <v>318</v>
      </c>
      <c r="C1116" s="26" t="s">
        <v>146</v>
      </c>
      <c r="D1116" s="26" t="s">
        <v>8</v>
      </c>
      <c r="E1116" s="26" t="s">
        <v>400</v>
      </c>
      <c r="F1116" s="26" t="s">
        <v>31</v>
      </c>
      <c r="G1116" s="9">
        <f t="shared" si="964"/>
        <v>19514</v>
      </c>
      <c r="H1116" s="9">
        <f t="shared" si="964"/>
        <v>0</v>
      </c>
      <c r="I1116" s="9">
        <f t="shared" si="964"/>
        <v>0</v>
      </c>
      <c r="J1116" s="9">
        <f t="shared" si="964"/>
        <v>0</v>
      </c>
      <c r="K1116" s="9">
        <f t="shared" si="964"/>
        <v>0</v>
      </c>
      <c r="L1116" s="9">
        <f t="shared" si="964"/>
        <v>0</v>
      </c>
      <c r="M1116" s="9">
        <f t="shared" si="964"/>
        <v>19514</v>
      </c>
      <c r="N1116" s="9">
        <f t="shared" si="964"/>
        <v>0</v>
      </c>
      <c r="O1116" s="9">
        <f t="shared" si="964"/>
        <v>0</v>
      </c>
      <c r="P1116" s="9">
        <f t="shared" si="964"/>
        <v>0</v>
      </c>
      <c r="Q1116" s="9">
        <f t="shared" si="964"/>
        <v>0</v>
      </c>
      <c r="R1116" s="9">
        <f t="shared" si="964"/>
        <v>0</v>
      </c>
      <c r="S1116" s="9">
        <f t="shared" si="964"/>
        <v>19514</v>
      </c>
      <c r="T1116" s="9">
        <f t="shared" si="964"/>
        <v>0</v>
      </c>
      <c r="U1116" s="9">
        <f t="shared" si="965"/>
        <v>0</v>
      </c>
      <c r="V1116" s="9">
        <f t="shared" si="965"/>
        <v>0</v>
      </c>
      <c r="W1116" s="9">
        <f t="shared" si="965"/>
        <v>0</v>
      </c>
      <c r="X1116" s="9">
        <f t="shared" si="965"/>
        <v>0</v>
      </c>
      <c r="Y1116" s="9">
        <f t="shared" si="965"/>
        <v>19514</v>
      </c>
      <c r="Z1116" s="9">
        <f t="shared" si="965"/>
        <v>0</v>
      </c>
    </row>
    <row r="1117" spans="1:26" ht="33" hidden="1" x14ac:dyDescent="0.25">
      <c r="A1117" s="25" t="s">
        <v>37</v>
      </c>
      <c r="B1117" s="26" t="s">
        <v>318</v>
      </c>
      <c r="C1117" s="26" t="s">
        <v>146</v>
      </c>
      <c r="D1117" s="26" t="s">
        <v>8</v>
      </c>
      <c r="E1117" s="26" t="s">
        <v>400</v>
      </c>
      <c r="F1117" s="26" t="s">
        <v>38</v>
      </c>
      <c r="G1117" s="9">
        <v>19514</v>
      </c>
      <c r="H1117" s="9"/>
      <c r="I1117" s="86"/>
      <c r="J1117" s="86"/>
      <c r="K1117" s="86"/>
      <c r="L1117" s="86"/>
      <c r="M1117" s="9">
        <f>G1117+I1117+J1117+K1117+L1117</f>
        <v>19514</v>
      </c>
      <c r="N1117" s="9">
        <f>H1117+L1117</f>
        <v>0</v>
      </c>
      <c r="O1117" s="87"/>
      <c r="P1117" s="87"/>
      <c r="Q1117" s="87"/>
      <c r="R1117" s="87"/>
      <c r="S1117" s="9">
        <f>M1117+O1117+P1117+Q1117+R1117</f>
        <v>19514</v>
      </c>
      <c r="T1117" s="9">
        <f>N1117+R1117</f>
        <v>0</v>
      </c>
      <c r="U1117" s="87"/>
      <c r="V1117" s="87"/>
      <c r="W1117" s="87"/>
      <c r="X1117" s="87"/>
      <c r="Y1117" s="9">
        <f>S1117+U1117+V1117+W1117+X1117</f>
        <v>19514</v>
      </c>
      <c r="Z1117" s="9">
        <f>T1117+X1117</f>
        <v>0</v>
      </c>
    </row>
    <row r="1118" spans="1:26" ht="20.100000000000001" hidden="1" customHeight="1" x14ac:dyDescent="0.25">
      <c r="A1118" s="25" t="s">
        <v>62</v>
      </c>
      <c r="B1118" s="26" t="s">
        <v>318</v>
      </c>
      <c r="C1118" s="26" t="s">
        <v>146</v>
      </c>
      <c r="D1118" s="26" t="s">
        <v>8</v>
      </c>
      <c r="E1118" s="26" t="s">
        <v>63</v>
      </c>
      <c r="F1118" s="26"/>
      <c r="G1118" s="9">
        <f t="shared" ref="G1118:V1121" si="966">G1119</f>
        <v>3047</v>
      </c>
      <c r="H1118" s="9">
        <f t="shared" si="966"/>
        <v>0</v>
      </c>
      <c r="I1118" s="9">
        <f t="shared" si="966"/>
        <v>0</v>
      </c>
      <c r="J1118" s="9">
        <f t="shared" si="966"/>
        <v>0</v>
      </c>
      <c r="K1118" s="9">
        <f t="shared" si="966"/>
        <v>0</v>
      </c>
      <c r="L1118" s="9">
        <f t="shared" si="966"/>
        <v>0</v>
      </c>
      <c r="M1118" s="9">
        <f t="shared" si="966"/>
        <v>3047</v>
      </c>
      <c r="N1118" s="9">
        <f t="shared" si="966"/>
        <v>0</v>
      </c>
      <c r="O1118" s="9">
        <f t="shared" si="966"/>
        <v>0</v>
      </c>
      <c r="P1118" s="9">
        <f t="shared" si="966"/>
        <v>0</v>
      </c>
      <c r="Q1118" s="9">
        <f t="shared" si="966"/>
        <v>0</v>
      </c>
      <c r="R1118" s="9">
        <f t="shared" si="966"/>
        <v>0</v>
      </c>
      <c r="S1118" s="9">
        <f t="shared" si="966"/>
        <v>3047</v>
      </c>
      <c r="T1118" s="9">
        <f t="shared" si="966"/>
        <v>0</v>
      </c>
      <c r="U1118" s="9">
        <f t="shared" si="966"/>
        <v>0</v>
      </c>
      <c r="V1118" s="9">
        <f t="shared" si="966"/>
        <v>0</v>
      </c>
      <c r="W1118" s="9">
        <f t="shared" ref="U1118:Z1121" si="967">W1119</f>
        <v>0</v>
      </c>
      <c r="X1118" s="9">
        <f t="shared" si="967"/>
        <v>0</v>
      </c>
      <c r="Y1118" s="9">
        <f t="shared" si="967"/>
        <v>3047</v>
      </c>
      <c r="Z1118" s="9">
        <f t="shared" si="967"/>
        <v>0</v>
      </c>
    </row>
    <row r="1119" spans="1:26" ht="20.100000000000001" hidden="1" customHeight="1" x14ac:dyDescent="0.25">
      <c r="A1119" s="25" t="s">
        <v>15</v>
      </c>
      <c r="B1119" s="26" t="s">
        <v>318</v>
      </c>
      <c r="C1119" s="26" t="s">
        <v>146</v>
      </c>
      <c r="D1119" s="26" t="s">
        <v>8</v>
      </c>
      <c r="E1119" s="26" t="s">
        <v>64</v>
      </c>
      <c r="F1119" s="26"/>
      <c r="G1119" s="9">
        <f t="shared" si="966"/>
        <v>3047</v>
      </c>
      <c r="H1119" s="9">
        <f t="shared" si="966"/>
        <v>0</v>
      </c>
      <c r="I1119" s="9">
        <f t="shared" si="966"/>
        <v>0</v>
      </c>
      <c r="J1119" s="9">
        <f t="shared" si="966"/>
        <v>0</v>
      </c>
      <c r="K1119" s="9">
        <f t="shared" si="966"/>
        <v>0</v>
      </c>
      <c r="L1119" s="9">
        <f t="shared" si="966"/>
        <v>0</v>
      </c>
      <c r="M1119" s="9">
        <f t="shared" si="966"/>
        <v>3047</v>
      </c>
      <c r="N1119" s="9">
        <f t="shared" si="966"/>
        <v>0</v>
      </c>
      <c r="O1119" s="9">
        <f t="shared" si="966"/>
        <v>0</v>
      </c>
      <c r="P1119" s="9">
        <f t="shared" si="966"/>
        <v>0</v>
      </c>
      <c r="Q1119" s="9">
        <f t="shared" si="966"/>
        <v>0</v>
      </c>
      <c r="R1119" s="9">
        <f t="shared" si="966"/>
        <v>0</v>
      </c>
      <c r="S1119" s="9">
        <f t="shared" si="966"/>
        <v>3047</v>
      </c>
      <c r="T1119" s="9">
        <f t="shared" si="966"/>
        <v>0</v>
      </c>
      <c r="U1119" s="9">
        <f t="shared" si="967"/>
        <v>0</v>
      </c>
      <c r="V1119" s="9">
        <f t="shared" si="967"/>
        <v>0</v>
      </c>
      <c r="W1119" s="9">
        <f t="shared" si="967"/>
        <v>0</v>
      </c>
      <c r="X1119" s="9">
        <f t="shared" si="967"/>
        <v>0</v>
      </c>
      <c r="Y1119" s="9">
        <f t="shared" si="967"/>
        <v>3047</v>
      </c>
      <c r="Z1119" s="9">
        <f t="shared" si="967"/>
        <v>0</v>
      </c>
    </row>
    <row r="1120" spans="1:26" ht="20.100000000000001" hidden="1" customHeight="1" x14ac:dyDescent="0.25">
      <c r="A1120" s="25" t="s">
        <v>326</v>
      </c>
      <c r="B1120" s="26" t="s">
        <v>318</v>
      </c>
      <c r="C1120" s="26" t="s">
        <v>146</v>
      </c>
      <c r="D1120" s="26" t="s">
        <v>8</v>
      </c>
      <c r="E1120" s="26" t="s">
        <v>386</v>
      </c>
      <c r="F1120" s="26"/>
      <c r="G1120" s="9">
        <f t="shared" si="966"/>
        <v>3047</v>
      </c>
      <c r="H1120" s="9">
        <f t="shared" si="966"/>
        <v>0</v>
      </c>
      <c r="I1120" s="9">
        <f t="shared" si="966"/>
        <v>0</v>
      </c>
      <c r="J1120" s="9">
        <f t="shared" si="966"/>
        <v>0</v>
      </c>
      <c r="K1120" s="9">
        <f t="shared" si="966"/>
        <v>0</v>
      </c>
      <c r="L1120" s="9">
        <f t="shared" si="966"/>
        <v>0</v>
      </c>
      <c r="M1120" s="9">
        <f t="shared" si="966"/>
        <v>3047</v>
      </c>
      <c r="N1120" s="9">
        <f t="shared" si="966"/>
        <v>0</v>
      </c>
      <c r="O1120" s="9">
        <f t="shared" si="966"/>
        <v>0</v>
      </c>
      <c r="P1120" s="9">
        <f t="shared" si="966"/>
        <v>0</v>
      </c>
      <c r="Q1120" s="9">
        <f t="shared" si="966"/>
        <v>0</v>
      </c>
      <c r="R1120" s="9">
        <f t="shared" si="966"/>
        <v>0</v>
      </c>
      <c r="S1120" s="9">
        <f t="shared" si="966"/>
        <v>3047</v>
      </c>
      <c r="T1120" s="9">
        <f t="shared" si="966"/>
        <v>0</v>
      </c>
      <c r="U1120" s="9">
        <f t="shared" si="967"/>
        <v>0</v>
      </c>
      <c r="V1120" s="9">
        <f t="shared" si="967"/>
        <v>0</v>
      </c>
      <c r="W1120" s="9">
        <f t="shared" si="967"/>
        <v>0</v>
      </c>
      <c r="X1120" s="9">
        <f t="shared" si="967"/>
        <v>0</v>
      </c>
      <c r="Y1120" s="9">
        <f t="shared" si="967"/>
        <v>3047</v>
      </c>
      <c r="Z1120" s="9">
        <f t="shared" si="967"/>
        <v>0</v>
      </c>
    </row>
    <row r="1121" spans="1:26" ht="33" hidden="1" x14ac:dyDescent="0.25">
      <c r="A1121" s="25" t="s">
        <v>243</v>
      </c>
      <c r="B1121" s="26" t="s">
        <v>318</v>
      </c>
      <c r="C1121" s="26" t="s">
        <v>146</v>
      </c>
      <c r="D1121" s="26" t="s">
        <v>8</v>
      </c>
      <c r="E1121" s="26" t="s">
        <v>386</v>
      </c>
      <c r="F1121" s="26" t="s">
        <v>31</v>
      </c>
      <c r="G1121" s="9">
        <f t="shared" si="966"/>
        <v>3047</v>
      </c>
      <c r="H1121" s="9">
        <f t="shared" si="966"/>
        <v>0</v>
      </c>
      <c r="I1121" s="9">
        <f t="shared" si="966"/>
        <v>0</v>
      </c>
      <c r="J1121" s="9">
        <f t="shared" si="966"/>
        <v>0</v>
      </c>
      <c r="K1121" s="9">
        <f t="shared" si="966"/>
        <v>0</v>
      </c>
      <c r="L1121" s="9">
        <f t="shared" si="966"/>
        <v>0</v>
      </c>
      <c r="M1121" s="9">
        <f t="shared" si="966"/>
        <v>3047</v>
      </c>
      <c r="N1121" s="9">
        <f t="shared" si="966"/>
        <v>0</v>
      </c>
      <c r="O1121" s="9">
        <f t="shared" si="966"/>
        <v>0</v>
      </c>
      <c r="P1121" s="9">
        <f t="shared" si="966"/>
        <v>0</v>
      </c>
      <c r="Q1121" s="9">
        <f t="shared" si="966"/>
        <v>0</v>
      </c>
      <c r="R1121" s="9">
        <f t="shared" si="966"/>
        <v>0</v>
      </c>
      <c r="S1121" s="9">
        <f t="shared" si="966"/>
        <v>3047</v>
      </c>
      <c r="T1121" s="9">
        <f t="shared" si="966"/>
        <v>0</v>
      </c>
      <c r="U1121" s="9">
        <f t="shared" si="967"/>
        <v>0</v>
      </c>
      <c r="V1121" s="9">
        <f t="shared" si="967"/>
        <v>0</v>
      </c>
      <c r="W1121" s="9">
        <f t="shared" si="967"/>
        <v>0</v>
      </c>
      <c r="X1121" s="9">
        <f t="shared" si="967"/>
        <v>0</v>
      </c>
      <c r="Y1121" s="9">
        <f t="shared" si="967"/>
        <v>3047</v>
      </c>
      <c r="Z1121" s="9">
        <f t="shared" si="967"/>
        <v>0</v>
      </c>
    </row>
    <row r="1122" spans="1:26" ht="33" hidden="1" x14ac:dyDescent="0.25">
      <c r="A1122" s="25" t="s">
        <v>37</v>
      </c>
      <c r="B1122" s="26" t="s">
        <v>318</v>
      </c>
      <c r="C1122" s="26" t="s">
        <v>146</v>
      </c>
      <c r="D1122" s="26" t="s">
        <v>8</v>
      </c>
      <c r="E1122" s="26" t="s">
        <v>386</v>
      </c>
      <c r="F1122" s="26" t="s">
        <v>38</v>
      </c>
      <c r="G1122" s="9">
        <v>3047</v>
      </c>
      <c r="H1122" s="9"/>
      <c r="I1122" s="86"/>
      <c r="J1122" s="86"/>
      <c r="K1122" s="86"/>
      <c r="L1122" s="86"/>
      <c r="M1122" s="9">
        <f>G1122+I1122+J1122+K1122+L1122</f>
        <v>3047</v>
      </c>
      <c r="N1122" s="9">
        <f>H1122+L1122</f>
        <v>0</v>
      </c>
      <c r="O1122" s="87"/>
      <c r="P1122" s="87"/>
      <c r="Q1122" s="87"/>
      <c r="R1122" s="87"/>
      <c r="S1122" s="9">
        <f>M1122+O1122+P1122+Q1122+R1122</f>
        <v>3047</v>
      </c>
      <c r="T1122" s="9">
        <f>N1122+R1122</f>
        <v>0</v>
      </c>
      <c r="U1122" s="87"/>
      <c r="V1122" s="87"/>
      <c r="W1122" s="87"/>
      <c r="X1122" s="87"/>
      <c r="Y1122" s="9">
        <f>S1122+U1122+V1122+W1122+X1122</f>
        <v>3047</v>
      </c>
      <c r="Z1122" s="9">
        <f>T1122+X1122</f>
        <v>0</v>
      </c>
    </row>
    <row r="1123" spans="1:26" hidden="1" x14ac:dyDescent="0.25">
      <c r="A1123" s="25"/>
      <c r="B1123" s="26"/>
      <c r="C1123" s="26"/>
      <c r="D1123" s="26"/>
      <c r="E1123" s="26"/>
      <c r="F1123" s="26"/>
      <c r="G1123" s="9"/>
      <c r="H1123" s="9"/>
      <c r="I1123" s="86"/>
      <c r="J1123" s="86"/>
      <c r="K1123" s="86"/>
      <c r="L1123" s="86"/>
      <c r="M1123" s="86"/>
      <c r="N1123" s="86"/>
      <c r="O1123" s="87"/>
      <c r="P1123" s="87"/>
      <c r="Q1123" s="87"/>
      <c r="R1123" s="87"/>
      <c r="S1123" s="87"/>
      <c r="T1123" s="87"/>
      <c r="U1123" s="87"/>
      <c r="V1123" s="87"/>
      <c r="W1123" s="87"/>
      <c r="X1123" s="87"/>
      <c r="Y1123" s="87"/>
      <c r="Z1123" s="87"/>
    </row>
    <row r="1124" spans="1:26" ht="18.75" hidden="1" x14ac:dyDescent="0.3">
      <c r="A1124" s="33" t="s">
        <v>167</v>
      </c>
      <c r="B1124" s="24" t="s">
        <v>318</v>
      </c>
      <c r="C1124" s="24" t="s">
        <v>146</v>
      </c>
      <c r="D1124" s="24" t="s">
        <v>80</v>
      </c>
      <c r="E1124" s="24"/>
      <c r="F1124" s="24"/>
      <c r="G1124" s="15">
        <f t="shared" ref="G1124" si="968">G1135+G1130+G1125+G1171+G1158+G1140</f>
        <v>710641</v>
      </c>
      <c r="H1124" s="15">
        <f t="shared" ref="H1124:N1124" si="969">H1135+H1130+H1125+H1171+H1158+H1140</f>
        <v>66588</v>
      </c>
      <c r="I1124" s="15">
        <f t="shared" si="969"/>
        <v>0</v>
      </c>
      <c r="J1124" s="15">
        <f t="shared" si="969"/>
        <v>0</v>
      </c>
      <c r="K1124" s="15">
        <f t="shared" si="969"/>
        <v>0</v>
      </c>
      <c r="L1124" s="15">
        <f t="shared" si="969"/>
        <v>0</v>
      </c>
      <c r="M1124" s="15">
        <f t="shared" si="969"/>
        <v>710641</v>
      </c>
      <c r="N1124" s="15">
        <f t="shared" si="969"/>
        <v>66588</v>
      </c>
      <c r="O1124" s="15">
        <f t="shared" ref="O1124:T1124" si="970">O1135+O1130+O1125+O1171+O1158+O1140</f>
        <v>-85</v>
      </c>
      <c r="P1124" s="15">
        <f t="shared" si="970"/>
        <v>2339</v>
      </c>
      <c r="Q1124" s="15">
        <f t="shared" si="970"/>
        <v>0</v>
      </c>
      <c r="R1124" s="15">
        <f t="shared" si="970"/>
        <v>0</v>
      </c>
      <c r="S1124" s="15">
        <f t="shared" si="970"/>
        <v>712895</v>
      </c>
      <c r="T1124" s="15">
        <f t="shared" si="970"/>
        <v>66588</v>
      </c>
      <c r="U1124" s="15">
        <f t="shared" ref="U1124:Z1124" si="971">U1135+U1130+U1125+U1171+U1158+U1140</f>
        <v>0</v>
      </c>
      <c r="V1124" s="15">
        <f t="shared" si="971"/>
        <v>0</v>
      </c>
      <c r="W1124" s="15">
        <f t="shared" si="971"/>
        <v>0</v>
      </c>
      <c r="X1124" s="15">
        <f t="shared" si="971"/>
        <v>0</v>
      </c>
      <c r="Y1124" s="15">
        <f t="shared" si="971"/>
        <v>712895</v>
      </c>
      <c r="Z1124" s="15">
        <f t="shared" si="971"/>
        <v>66588</v>
      </c>
    </row>
    <row r="1125" spans="1:26" ht="33" hidden="1" x14ac:dyDescent="0.25">
      <c r="A1125" s="61" t="s">
        <v>492</v>
      </c>
      <c r="B1125" s="26" t="s">
        <v>318</v>
      </c>
      <c r="C1125" s="26" t="s">
        <v>146</v>
      </c>
      <c r="D1125" s="26" t="s">
        <v>80</v>
      </c>
      <c r="E1125" s="26" t="s">
        <v>357</v>
      </c>
      <c r="F1125" s="26"/>
      <c r="G1125" s="9">
        <f t="shared" ref="G1125:V1128" si="972">G1126</f>
        <v>231086</v>
      </c>
      <c r="H1125" s="9">
        <f t="shared" si="972"/>
        <v>0</v>
      </c>
      <c r="I1125" s="9">
        <f t="shared" si="972"/>
        <v>0</v>
      </c>
      <c r="J1125" s="9">
        <f t="shared" si="972"/>
        <v>0</v>
      </c>
      <c r="K1125" s="9">
        <f t="shared" si="972"/>
        <v>0</v>
      </c>
      <c r="L1125" s="9">
        <f t="shared" si="972"/>
        <v>0</v>
      </c>
      <c r="M1125" s="9">
        <f t="shared" si="972"/>
        <v>231086</v>
      </c>
      <c r="N1125" s="9">
        <f t="shared" si="972"/>
        <v>0</v>
      </c>
      <c r="O1125" s="9">
        <f t="shared" si="972"/>
        <v>0</v>
      </c>
      <c r="P1125" s="9">
        <f t="shared" si="972"/>
        <v>500</v>
      </c>
      <c r="Q1125" s="9">
        <f t="shared" si="972"/>
        <v>0</v>
      </c>
      <c r="R1125" s="9">
        <f t="shared" si="972"/>
        <v>0</v>
      </c>
      <c r="S1125" s="9">
        <f t="shared" si="972"/>
        <v>231586</v>
      </c>
      <c r="T1125" s="9">
        <f t="shared" si="972"/>
        <v>0</v>
      </c>
      <c r="U1125" s="9">
        <f t="shared" si="972"/>
        <v>0</v>
      </c>
      <c r="V1125" s="9">
        <f t="shared" si="972"/>
        <v>0</v>
      </c>
      <c r="W1125" s="9">
        <f t="shared" ref="U1125:Z1128" si="973">W1126</f>
        <v>0</v>
      </c>
      <c r="X1125" s="9">
        <f t="shared" si="973"/>
        <v>0</v>
      </c>
      <c r="Y1125" s="9">
        <f t="shared" si="973"/>
        <v>231586</v>
      </c>
      <c r="Z1125" s="9">
        <f t="shared" si="973"/>
        <v>0</v>
      </c>
    </row>
    <row r="1126" spans="1:26" ht="20.100000000000001" hidden="1" customHeight="1" x14ac:dyDescent="0.25">
      <c r="A1126" s="25" t="s">
        <v>15</v>
      </c>
      <c r="B1126" s="26" t="s">
        <v>318</v>
      </c>
      <c r="C1126" s="26" t="s">
        <v>146</v>
      </c>
      <c r="D1126" s="26" t="s">
        <v>80</v>
      </c>
      <c r="E1126" s="26" t="s">
        <v>358</v>
      </c>
      <c r="F1126" s="26"/>
      <c r="G1126" s="9">
        <f t="shared" si="972"/>
        <v>231086</v>
      </c>
      <c r="H1126" s="9">
        <f t="shared" si="972"/>
        <v>0</v>
      </c>
      <c r="I1126" s="9">
        <f t="shared" si="972"/>
        <v>0</v>
      </c>
      <c r="J1126" s="9">
        <f t="shared" si="972"/>
        <v>0</v>
      </c>
      <c r="K1126" s="9">
        <f t="shared" si="972"/>
        <v>0</v>
      </c>
      <c r="L1126" s="9">
        <f t="shared" si="972"/>
        <v>0</v>
      </c>
      <c r="M1126" s="9">
        <f t="shared" si="972"/>
        <v>231086</v>
      </c>
      <c r="N1126" s="9">
        <f t="shared" si="972"/>
        <v>0</v>
      </c>
      <c r="O1126" s="9">
        <f t="shared" si="972"/>
        <v>0</v>
      </c>
      <c r="P1126" s="9">
        <f t="shared" si="972"/>
        <v>500</v>
      </c>
      <c r="Q1126" s="9">
        <f t="shared" si="972"/>
        <v>0</v>
      </c>
      <c r="R1126" s="9">
        <f t="shared" si="972"/>
        <v>0</v>
      </c>
      <c r="S1126" s="9">
        <f t="shared" si="972"/>
        <v>231586</v>
      </c>
      <c r="T1126" s="9">
        <f t="shared" si="972"/>
        <v>0</v>
      </c>
      <c r="U1126" s="9">
        <f t="shared" si="973"/>
        <v>0</v>
      </c>
      <c r="V1126" s="9">
        <f t="shared" si="973"/>
        <v>0</v>
      </c>
      <c r="W1126" s="9">
        <f t="shared" si="973"/>
        <v>0</v>
      </c>
      <c r="X1126" s="9">
        <f t="shared" si="973"/>
        <v>0</v>
      </c>
      <c r="Y1126" s="9">
        <f t="shared" si="973"/>
        <v>231586</v>
      </c>
      <c r="Z1126" s="9">
        <f t="shared" si="973"/>
        <v>0</v>
      </c>
    </row>
    <row r="1127" spans="1:26" ht="20.100000000000001" hidden="1" customHeight="1" x14ac:dyDescent="0.25">
      <c r="A1127" s="25" t="s">
        <v>327</v>
      </c>
      <c r="B1127" s="26" t="s">
        <v>318</v>
      </c>
      <c r="C1127" s="26" t="s">
        <v>146</v>
      </c>
      <c r="D1127" s="26" t="s">
        <v>80</v>
      </c>
      <c r="E1127" s="26" t="s">
        <v>359</v>
      </c>
      <c r="F1127" s="26"/>
      <c r="G1127" s="9">
        <f t="shared" si="972"/>
        <v>231086</v>
      </c>
      <c r="H1127" s="9">
        <f t="shared" si="972"/>
        <v>0</v>
      </c>
      <c r="I1127" s="9">
        <f t="shared" si="972"/>
        <v>0</v>
      </c>
      <c r="J1127" s="9">
        <f t="shared" si="972"/>
        <v>0</v>
      </c>
      <c r="K1127" s="9">
        <f t="shared" si="972"/>
        <v>0</v>
      </c>
      <c r="L1127" s="9">
        <f t="shared" si="972"/>
        <v>0</v>
      </c>
      <c r="M1127" s="9">
        <f t="shared" si="972"/>
        <v>231086</v>
      </c>
      <c r="N1127" s="9">
        <f t="shared" si="972"/>
        <v>0</v>
      </c>
      <c r="O1127" s="9">
        <f t="shared" si="972"/>
        <v>0</v>
      </c>
      <c r="P1127" s="9">
        <f t="shared" si="972"/>
        <v>500</v>
      </c>
      <c r="Q1127" s="9">
        <f t="shared" si="972"/>
        <v>0</v>
      </c>
      <c r="R1127" s="9">
        <f t="shared" si="972"/>
        <v>0</v>
      </c>
      <c r="S1127" s="9">
        <f t="shared" si="972"/>
        <v>231586</v>
      </c>
      <c r="T1127" s="9">
        <f t="shared" si="972"/>
        <v>0</v>
      </c>
      <c r="U1127" s="9">
        <f t="shared" si="973"/>
        <v>0</v>
      </c>
      <c r="V1127" s="9">
        <f t="shared" si="973"/>
        <v>0</v>
      </c>
      <c r="W1127" s="9">
        <f t="shared" si="973"/>
        <v>0</v>
      </c>
      <c r="X1127" s="9">
        <f t="shared" si="973"/>
        <v>0</v>
      </c>
      <c r="Y1127" s="9">
        <f t="shared" si="973"/>
        <v>231586</v>
      </c>
      <c r="Z1127" s="9">
        <f t="shared" si="973"/>
        <v>0</v>
      </c>
    </row>
    <row r="1128" spans="1:26" ht="33" hidden="1" x14ac:dyDescent="0.25">
      <c r="A1128" s="25" t="s">
        <v>243</v>
      </c>
      <c r="B1128" s="26" t="s">
        <v>318</v>
      </c>
      <c r="C1128" s="26" t="s">
        <v>146</v>
      </c>
      <c r="D1128" s="26" t="s">
        <v>80</v>
      </c>
      <c r="E1128" s="26" t="s">
        <v>359</v>
      </c>
      <c r="F1128" s="26" t="s">
        <v>31</v>
      </c>
      <c r="G1128" s="9">
        <f t="shared" si="972"/>
        <v>231086</v>
      </c>
      <c r="H1128" s="9">
        <f t="shared" si="972"/>
        <v>0</v>
      </c>
      <c r="I1128" s="9">
        <f t="shared" si="972"/>
        <v>0</v>
      </c>
      <c r="J1128" s="9">
        <f t="shared" si="972"/>
        <v>0</v>
      </c>
      <c r="K1128" s="9">
        <f t="shared" si="972"/>
        <v>0</v>
      </c>
      <c r="L1128" s="9">
        <f t="shared" si="972"/>
        <v>0</v>
      </c>
      <c r="M1128" s="9">
        <f t="shared" si="972"/>
        <v>231086</v>
      </c>
      <c r="N1128" s="9">
        <f t="shared" si="972"/>
        <v>0</v>
      </c>
      <c r="O1128" s="9">
        <f t="shared" si="972"/>
        <v>0</v>
      </c>
      <c r="P1128" s="9">
        <f t="shared" si="972"/>
        <v>500</v>
      </c>
      <c r="Q1128" s="9">
        <f t="shared" si="972"/>
        <v>0</v>
      </c>
      <c r="R1128" s="9">
        <f t="shared" si="972"/>
        <v>0</v>
      </c>
      <c r="S1128" s="9">
        <f t="shared" si="972"/>
        <v>231586</v>
      </c>
      <c r="T1128" s="9">
        <f t="shared" si="972"/>
        <v>0</v>
      </c>
      <c r="U1128" s="9">
        <f t="shared" si="973"/>
        <v>0</v>
      </c>
      <c r="V1128" s="9">
        <f t="shared" si="973"/>
        <v>0</v>
      </c>
      <c r="W1128" s="9">
        <f t="shared" si="973"/>
        <v>0</v>
      </c>
      <c r="X1128" s="9">
        <f t="shared" si="973"/>
        <v>0</v>
      </c>
      <c r="Y1128" s="9">
        <f t="shared" si="973"/>
        <v>231586</v>
      </c>
      <c r="Z1128" s="9">
        <f t="shared" si="973"/>
        <v>0</v>
      </c>
    </row>
    <row r="1129" spans="1:26" ht="33" hidden="1" x14ac:dyDescent="0.25">
      <c r="A1129" s="25" t="s">
        <v>37</v>
      </c>
      <c r="B1129" s="26" t="s">
        <v>318</v>
      </c>
      <c r="C1129" s="26" t="s">
        <v>146</v>
      </c>
      <c r="D1129" s="26" t="s">
        <v>80</v>
      </c>
      <c r="E1129" s="26" t="s">
        <v>359</v>
      </c>
      <c r="F1129" s="26" t="s">
        <v>38</v>
      </c>
      <c r="G1129" s="9">
        <f>237124-6038</f>
        <v>231086</v>
      </c>
      <c r="H1129" s="9"/>
      <c r="I1129" s="86"/>
      <c r="J1129" s="86"/>
      <c r="K1129" s="86"/>
      <c r="L1129" s="86"/>
      <c r="M1129" s="9">
        <f>G1129+I1129+J1129+K1129+L1129</f>
        <v>231086</v>
      </c>
      <c r="N1129" s="9">
        <f>H1129+L1129</f>
        <v>0</v>
      </c>
      <c r="O1129" s="87"/>
      <c r="P1129" s="9">
        <v>500</v>
      </c>
      <c r="Q1129" s="87"/>
      <c r="R1129" s="87"/>
      <c r="S1129" s="9">
        <f>M1129+O1129+P1129+Q1129+R1129</f>
        <v>231586</v>
      </c>
      <c r="T1129" s="9">
        <f>N1129+R1129</f>
        <v>0</v>
      </c>
      <c r="U1129" s="87"/>
      <c r="V1129" s="9"/>
      <c r="W1129" s="87"/>
      <c r="X1129" s="87"/>
      <c r="Y1129" s="9">
        <f>S1129+U1129+V1129+W1129+X1129</f>
        <v>231586</v>
      </c>
      <c r="Z1129" s="9">
        <f>T1129+X1129</f>
        <v>0</v>
      </c>
    </row>
    <row r="1130" spans="1:26" ht="33" hidden="1" x14ac:dyDescent="0.25">
      <c r="A1130" s="28" t="s">
        <v>428</v>
      </c>
      <c r="B1130" s="26" t="s">
        <v>318</v>
      </c>
      <c r="C1130" s="26" t="s">
        <v>146</v>
      </c>
      <c r="D1130" s="26" t="s">
        <v>80</v>
      </c>
      <c r="E1130" s="26" t="s">
        <v>352</v>
      </c>
      <c r="F1130" s="26" t="s">
        <v>323</v>
      </c>
      <c r="G1130" s="9">
        <f t="shared" ref="G1130:V1133" si="974">G1131</f>
        <v>1341</v>
      </c>
      <c r="H1130" s="9">
        <f t="shared" si="974"/>
        <v>0</v>
      </c>
      <c r="I1130" s="9">
        <f t="shared" si="974"/>
        <v>0</v>
      </c>
      <c r="J1130" s="9">
        <f t="shared" si="974"/>
        <v>0</v>
      </c>
      <c r="K1130" s="9">
        <f t="shared" si="974"/>
        <v>0</v>
      </c>
      <c r="L1130" s="9">
        <f t="shared" si="974"/>
        <v>0</v>
      </c>
      <c r="M1130" s="9">
        <f t="shared" si="974"/>
        <v>1341</v>
      </c>
      <c r="N1130" s="9">
        <f t="shared" si="974"/>
        <v>0</v>
      </c>
      <c r="O1130" s="9">
        <f t="shared" si="974"/>
        <v>0</v>
      </c>
      <c r="P1130" s="9">
        <f t="shared" si="974"/>
        <v>0</v>
      </c>
      <c r="Q1130" s="9">
        <f t="shared" si="974"/>
        <v>0</v>
      </c>
      <c r="R1130" s="9">
        <f t="shared" si="974"/>
        <v>0</v>
      </c>
      <c r="S1130" s="9">
        <f t="shared" si="974"/>
        <v>1341</v>
      </c>
      <c r="T1130" s="9">
        <f t="shared" si="974"/>
        <v>0</v>
      </c>
      <c r="U1130" s="9">
        <f t="shared" si="974"/>
        <v>0</v>
      </c>
      <c r="V1130" s="9">
        <f t="shared" si="974"/>
        <v>0</v>
      </c>
      <c r="W1130" s="9">
        <f t="shared" ref="U1130:Z1133" si="975">W1131</f>
        <v>0</v>
      </c>
      <c r="X1130" s="9">
        <f t="shared" si="975"/>
        <v>0</v>
      </c>
      <c r="Y1130" s="9">
        <f t="shared" si="975"/>
        <v>1341</v>
      </c>
      <c r="Z1130" s="9">
        <f t="shared" si="975"/>
        <v>0</v>
      </c>
    </row>
    <row r="1131" spans="1:26" ht="20.100000000000001" hidden="1" customHeight="1" x14ac:dyDescent="0.25">
      <c r="A1131" s="25" t="s">
        <v>15</v>
      </c>
      <c r="B1131" s="26" t="s">
        <v>318</v>
      </c>
      <c r="C1131" s="26" t="s">
        <v>146</v>
      </c>
      <c r="D1131" s="26" t="s">
        <v>80</v>
      </c>
      <c r="E1131" s="26" t="s">
        <v>353</v>
      </c>
      <c r="F1131" s="26"/>
      <c r="G1131" s="9">
        <f t="shared" si="974"/>
        <v>1341</v>
      </c>
      <c r="H1131" s="9">
        <f t="shared" si="974"/>
        <v>0</v>
      </c>
      <c r="I1131" s="9">
        <f t="shared" si="974"/>
        <v>0</v>
      </c>
      <c r="J1131" s="9">
        <f t="shared" si="974"/>
        <v>0</v>
      </c>
      <c r="K1131" s="9">
        <f t="shared" si="974"/>
        <v>0</v>
      </c>
      <c r="L1131" s="9">
        <f t="shared" si="974"/>
        <v>0</v>
      </c>
      <c r="M1131" s="9">
        <f t="shared" si="974"/>
        <v>1341</v>
      </c>
      <c r="N1131" s="9">
        <f t="shared" si="974"/>
        <v>0</v>
      </c>
      <c r="O1131" s="9">
        <f t="shared" si="974"/>
        <v>0</v>
      </c>
      <c r="P1131" s="9">
        <f t="shared" si="974"/>
        <v>0</v>
      </c>
      <c r="Q1131" s="9">
        <f t="shared" si="974"/>
        <v>0</v>
      </c>
      <c r="R1131" s="9">
        <f t="shared" si="974"/>
        <v>0</v>
      </c>
      <c r="S1131" s="9">
        <f t="shared" si="974"/>
        <v>1341</v>
      </c>
      <c r="T1131" s="9">
        <f t="shared" si="974"/>
        <v>0</v>
      </c>
      <c r="U1131" s="9">
        <f t="shared" si="975"/>
        <v>0</v>
      </c>
      <c r="V1131" s="9">
        <f t="shared" si="975"/>
        <v>0</v>
      </c>
      <c r="W1131" s="9">
        <f t="shared" si="975"/>
        <v>0</v>
      </c>
      <c r="X1131" s="9">
        <f t="shared" si="975"/>
        <v>0</v>
      </c>
      <c r="Y1131" s="9">
        <f t="shared" si="975"/>
        <v>1341</v>
      </c>
      <c r="Z1131" s="9">
        <f t="shared" si="975"/>
        <v>0</v>
      </c>
    </row>
    <row r="1132" spans="1:26" ht="20.100000000000001" hidden="1" customHeight="1" x14ac:dyDescent="0.25">
      <c r="A1132" s="25" t="s">
        <v>327</v>
      </c>
      <c r="B1132" s="26" t="s">
        <v>318</v>
      </c>
      <c r="C1132" s="26" t="s">
        <v>146</v>
      </c>
      <c r="D1132" s="26" t="s">
        <v>80</v>
      </c>
      <c r="E1132" s="26" t="s">
        <v>354</v>
      </c>
      <c r="F1132" s="26"/>
      <c r="G1132" s="9">
        <f t="shared" si="974"/>
        <v>1341</v>
      </c>
      <c r="H1132" s="9">
        <f t="shared" si="974"/>
        <v>0</v>
      </c>
      <c r="I1132" s="9">
        <f t="shared" si="974"/>
        <v>0</v>
      </c>
      <c r="J1132" s="9">
        <f t="shared" si="974"/>
        <v>0</v>
      </c>
      <c r="K1132" s="9">
        <f t="shared" si="974"/>
        <v>0</v>
      </c>
      <c r="L1132" s="9">
        <f t="shared" si="974"/>
        <v>0</v>
      </c>
      <c r="M1132" s="9">
        <f t="shared" si="974"/>
        <v>1341</v>
      </c>
      <c r="N1132" s="9">
        <f t="shared" si="974"/>
        <v>0</v>
      </c>
      <c r="O1132" s="9">
        <f t="shared" si="974"/>
        <v>0</v>
      </c>
      <c r="P1132" s="9">
        <f t="shared" si="974"/>
        <v>0</v>
      </c>
      <c r="Q1132" s="9">
        <f t="shared" si="974"/>
        <v>0</v>
      </c>
      <c r="R1132" s="9">
        <f t="shared" si="974"/>
        <v>0</v>
      </c>
      <c r="S1132" s="9">
        <f t="shared" si="974"/>
        <v>1341</v>
      </c>
      <c r="T1132" s="9">
        <f t="shared" si="974"/>
        <v>0</v>
      </c>
      <c r="U1132" s="9">
        <f t="shared" si="975"/>
        <v>0</v>
      </c>
      <c r="V1132" s="9">
        <f t="shared" si="975"/>
        <v>0</v>
      </c>
      <c r="W1132" s="9">
        <f t="shared" si="975"/>
        <v>0</v>
      </c>
      <c r="X1132" s="9">
        <f t="shared" si="975"/>
        <v>0</v>
      </c>
      <c r="Y1132" s="9">
        <f t="shared" si="975"/>
        <v>1341</v>
      </c>
      <c r="Z1132" s="9">
        <f t="shared" si="975"/>
        <v>0</v>
      </c>
    </row>
    <row r="1133" spans="1:26" ht="33" hidden="1" x14ac:dyDescent="0.25">
      <c r="A1133" s="25" t="s">
        <v>243</v>
      </c>
      <c r="B1133" s="26" t="s">
        <v>318</v>
      </c>
      <c r="C1133" s="26" t="s">
        <v>146</v>
      </c>
      <c r="D1133" s="26" t="s">
        <v>80</v>
      </c>
      <c r="E1133" s="26" t="s">
        <v>354</v>
      </c>
      <c r="F1133" s="26" t="s">
        <v>31</v>
      </c>
      <c r="G1133" s="9">
        <f t="shared" si="974"/>
        <v>1341</v>
      </c>
      <c r="H1133" s="9">
        <f t="shared" si="974"/>
        <v>0</v>
      </c>
      <c r="I1133" s="9">
        <f t="shared" si="974"/>
        <v>0</v>
      </c>
      <c r="J1133" s="9">
        <f t="shared" si="974"/>
        <v>0</v>
      </c>
      <c r="K1133" s="9">
        <f t="shared" si="974"/>
        <v>0</v>
      </c>
      <c r="L1133" s="9">
        <f t="shared" si="974"/>
        <v>0</v>
      </c>
      <c r="M1133" s="9">
        <f t="shared" si="974"/>
        <v>1341</v>
      </c>
      <c r="N1133" s="9">
        <f t="shared" si="974"/>
        <v>0</v>
      </c>
      <c r="O1133" s="9">
        <f t="shared" si="974"/>
        <v>0</v>
      </c>
      <c r="P1133" s="9">
        <f t="shared" si="974"/>
        <v>0</v>
      </c>
      <c r="Q1133" s="9">
        <f t="shared" si="974"/>
        <v>0</v>
      </c>
      <c r="R1133" s="9">
        <f t="shared" si="974"/>
        <v>0</v>
      </c>
      <c r="S1133" s="9">
        <f t="shared" si="974"/>
        <v>1341</v>
      </c>
      <c r="T1133" s="9">
        <f t="shared" si="974"/>
        <v>0</v>
      </c>
      <c r="U1133" s="9">
        <f t="shared" si="975"/>
        <v>0</v>
      </c>
      <c r="V1133" s="9">
        <f t="shared" si="975"/>
        <v>0</v>
      </c>
      <c r="W1133" s="9">
        <f t="shared" si="975"/>
        <v>0</v>
      </c>
      <c r="X1133" s="9">
        <f t="shared" si="975"/>
        <v>0</v>
      </c>
      <c r="Y1133" s="9">
        <f t="shared" si="975"/>
        <v>1341</v>
      </c>
      <c r="Z1133" s="9">
        <f t="shared" si="975"/>
        <v>0</v>
      </c>
    </row>
    <row r="1134" spans="1:26" ht="33" hidden="1" x14ac:dyDescent="0.25">
      <c r="A1134" s="25" t="s">
        <v>37</v>
      </c>
      <c r="B1134" s="26" t="s">
        <v>318</v>
      </c>
      <c r="C1134" s="26" t="s">
        <v>146</v>
      </c>
      <c r="D1134" s="26" t="s">
        <v>80</v>
      </c>
      <c r="E1134" s="26" t="s">
        <v>354</v>
      </c>
      <c r="F1134" s="26" t="s">
        <v>38</v>
      </c>
      <c r="G1134" s="9">
        <v>1341</v>
      </c>
      <c r="H1134" s="9"/>
      <c r="I1134" s="86"/>
      <c r="J1134" s="86"/>
      <c r="K1134" s="86"/>
      <c r="L1134" s="86"/>
      <c r="M1134" s="9">
        <f>G1134+I1134+J1134+K1134+L1134</f>
        <v>1341</v>
      </c>
      <c r="N1134" s="9">
        <f>H1134+L1134</f>
        <v>0</v>
      </c>
      <c r="O1134" s="87"/>
      <c r="P1134" s="87"/>
      <c r="Q1134" s="87"/>
      <c r="R1134" s="87"/>
      <c r="S1134" s="9">
        <f>M1134+O1134+P1134+Q1134+R1134</f>
        <v>1341</v>
      </c>
      <c r="T1134" s="9">
        <f>N1134+R1134</f>
        <v>0</v>
      </c>
      <c r="U1134" s="87"/>
      <c r="V1134" s="87"/>
      <c r="W1134" s="87"/>
      <c r="X1134" s="87"/>
      <c r="Y1134" s="9">
        <f>S1134+U1134+V1134+W1134+X1134</f>
        <v>1341</v>
      </c>
      <c r="Z1134" s="9">
        <f>T1134+X1134</f>
        <v>0</v>
      </c>
    </row>
    <row r="1135" spans="1:26" ht="49.5" hidden="1" x14ac:dyDescent="0.25">
      <c r="A1135" s="61" t="s">
        <v>502</v>
      </c>
      <c r="B1135" s="26" t="s">
        <v>318</v>
      </c>
      <c r="C1135" s="26" t="s">
        <v>146</v>
      </c>
      <c r="D1135" s="26" t="s">
        <v>80</v>
      </c>
      <c r="E1135" s="26" t="s">
        <v>391</v>
      </c>
      <c r="F1135" s="26"/>
      <c r="G1135" s="9">
        <f t="shared" ref="G1135:V1138" si="976">G1136</f>
        <v>304367</v>
      </c>
      <c r="H1135" s="9">
        <f t="shared" si="976"/>
        <v>0</v>
      </c>
      <c r="I1135" s="9">
        <f t="shared" si="976"/>
        <v>0</v>
      </c>
      <c r="J1135" s="9">
        <f t="shared" si="976"/>
        <v>0</v>
      </c>
      <c r="K1135" s="9">
        <f t="shared" si="976"/>
        <v>0</v>
      </c>
      <c r="L1135" s="9">
        <f t="shared" si="976"/>
        <v>0</v>
      </c>
      <c r="M1135" s="9">
        <f t="shared" si="976"/>
        <v>304367</v>
      </c>
      <c r="N1135" s="9">
        <f t="shared" si="976"/>
        <v>0</v>
      </c>
      <c r="O1135" s="9">
        <f t="shared" si="976"/>
        <v>0</v>
      </c>
      <c r="P1135" s="9">
        <f t="shared" si="976"/>
        <v>0</v>
      </c>
      <c r="Q1135" s="9">
        <f t="shared" si="976"/>
        <v>0</v>
      </c>
      <c r="R1135" s="9">
        <f t="shared" si="976"/>
        <v>0</v>
      </c>
      <c r="S1135" s="9">
        <f t="shared" si="976"/>
        <v>304367</v>
      </c>
      <c r="T1135" s="9">
        <f t="shared" si="976"/>
        <v>0</v>
      </c>
      <c r="U1135" s="9">
        <f t="shared" si="976"/>
        <v>0</v>
      </c>
      <c r="V1135" s="9">
        <f t="shared" si="976"/>
        <v>0</v>
      </c>
      <c r="W1135" s="9">
        <f t="shared" ref="U1135:Z1138" si="977">W1136</f>
        <v>0</v>
      </c>
      <c r="X1135" s="9">
        <f t="shared" si="977"/>
        <v>0</v>
      </c>
      <c r="Y1135" s="9">
        <f t="shared" si="977"/>
        <v>304367</v>
      </c>
      <c r="Z1135" s="9">
        <f t="shared" si="977"/>
        <v>0</v>
      </c>
    </row>
    <row r="1136" spans="1:26" ht="20.100000000000001" hidden="1" customHeight="1" x14ac:dyDescent="0.25">
      <c r="A1136" s="25" t="s">
        <v>15</v>
      </c>
      <c r="B1136" s="26" t="s">
        <v>318</v>
      </c>
      <c r="C1136" s="26" t="s">
        <v>146</v>
      </c>
      <c r="D1136" s="26" t="s">
        <v>80</v>
      </c>
      <c r="E1136" s="26" t="s">
        <v>392</v>
      </c>
      <c r="F1136" s="26"/>
      <c r="G1136" s="9">
        <f t="shared" si="976"/>
        <v>304367</v>
      </c>
      <c r="H1136" s="9">
        <f t="shared" si="976"/>
        <v>0</v>
      </c>
      <c r="I1136" s="9">
        <f t="shared" si="976"/>
        <v>0</v>
      </c>
      <c r="J1136" s="9">
        <f t="shared" si="976"/>
        <v>0</v>
      </c>
      <c r="K1136" s="9">
        <f t="shared" si="976"/>
        <v>0</v>
      </c>
      <c r="L1136" s="9">
        <f t="shared" si="976"/>
        <v>0</v>
      </c>
      <c r="M1136" s="9">
        <f t="shared" si="976"/>
        <v>304367</v>
      </c>
      <c r="N1136" s="9">
        <f t="shared" si="976"/>
        <v>0</v>
      </c>
      <c r="O1136" s="9">
        <f t="shared" si="976"/>
        <v>0</v>
      </c>
      <c r="P1136" s="9">
        <f t="shared" si="976"/>
        <v>0</v>
      </c>
      <c r="Q1136" s="9">
        <f t="shared" si="976"/>
        <v>0</v>
      </c>
      <c r="R1136" s="9">
        <f t="shared" si="976"/>
        <v>0</v>
      </c>
      <c r="S1136" s="9">
        <f t="shared" si="976"/>
        <v>304367</v>
      </c>
      <c r="T1136" s="9">
        <f t="shared" si="976"/>
        <v>0</v>
      </c>
      <c r="U1136" s="9">
        <f t="shared" si="977"/>
        <v>0</v>
      </c>
      <c r="V1136" s="9">
        <f t="shared" si="977"/>
        <v>0</v>
      </c>
      <c r="W1136" s="9">
        <f t="shared" si="977"/>
        <v>0</v>
      </c>
      <c r="X1136" s="9">
        <f t="shared" si="977"/>
        <v>0</v>
      </c>
      <c r="Y1136" s="9">
        <f t="shared" si="977"/>
        <v>304367</v>
      </c>
      <c r="Z1136" s="9">
        <f t="shared" si="977"/>
        <v>0</v>
      </c>
    </row>
    <row r="1137" spans="1:26" ht="20.100000000000001" hidden="1" customHeight="1" x14ac:dyDescent="0.25">
      <c r="A1137" s="25" t="s">
        <v>327</v>
      </c>
      <c r="B1137" s="26" t="s">
        <v>318</v>
      </c>
      <c r="C1137" s="26" t="s">
        <v>146</v>
      </c>
      <c r="D1137" s="26" t="s">
        <v>80</v>
      </c>
      <c r="E1137" s="26" t="s">
        <v>393</v>
      </c>
      <c r="F1137" s="26"/>
      <c r="G1137" s="9">
        <f t="shared" si="976"/>
        <v>304367</v>
      </c>
      <c r="H1137" s="9">
        <f t="shared" si="976"/>
        <v>0</v>
      </c>
      <c r="I1137" s="9">
        <f t="shared" si="976"/>
        <v>0</v>
      </c>
      <c r="J1137" s="9">
        <f t="shared" si="976"/>
        <v>0</v>
      </c>
      <c r="K1137" s="9">
        <f t="shared" si="976"/>
        <v>0</v>
      </c>
      <c r="L1137" s="9">
        <f t="shared" si="976"/>
        <v>0</v>
      </c>
      <c r="M1137" s="9">
        <f t="shared" si="976"/>
        <v>304367</v>
      </c>
      <c r="N1137" s="9">
        <f t="shared" si="976"/>
        <v>0</v>
      </c>
      <c r="O1137" s="9">
        <f t="shared" si="976"/>
        <v>0</v>
      </c>
      <c r="P1137" s="9">
        <f t="shared" si="976"/>
        <v>0</v>
      </c>
      <c r="Q1137" s="9">
        <f t="shared" si="976"/>
        <v>0</v>
      </c>
      <c r="R1137" s="9">
        <f t="shared" si="976"/>
        <v>0</v>
      </c>
      <c r="S1137" s="9">
        <f t="shared" si="976"/>
        <v>304367</v>
      </c>
      <c r="T1137" s="9">
        <f t="shared" si="976"/>
        <v>0</v>
      </c>
      <c r="U1137" s="9">
        <f t="shared" si="977"/>
        <v>0</v>
      </c>
      <c r="V1137" s="9">
        <f t="shared" si="977"/>
        <v>0</v>
      </c>
      <c r="W1137" s="9">
        <f t="shared" si="977"/>
        <v>0</v>
      </c>
      <c r="X1137" s="9">
        <f t="shared" si="977"/>
        <v>0</v>
      </c>
      <c r="Y1137" s="9">
        <f t="shared" si="977"/>
        <v>304367</v>
      </c>
      <c r="Z1137" s="9">
        <f t="shared" si="977"/>
        <v>0</v>
      </c>
    </row>
    <row r="1138" spans="1:26" ht="33" hidden="1" x14ac:dyDescent="0.25">
      <c r="A1138" s="25" t="s">
        <v>243</v>
      </c>
      <c r="B1138" s="26" t="s">
        <v>318</v>
      </c>
      <c r="C1138" s="26" t="s">
        <v>146</v>
      </c>
      <c r="D1138" s="26" t="s">
        <v>80</v>
      </c>
      <c r="E1138" s="26" t="s">
        <v>393</v>
      </c>
      <c r="F1138" s="26" t="s">
        <v>31</v>
      </c>
      <c r="G1138" s="9">
        <f t="shared" si="976"/>
        <v>304367</v>
      </c>
      <c r="H1138" s="9">
        <f t="shared" si="976"/>
        <v>0</v>
      </c>
      <c r="I1138" s="9">
        <f t="shared" si="976"/>
        <v>0</v>
      </c>
      <c r="J1138" s="9">
        <f t="shared" si="976"/>
        <v>0</v>
      </c>
      <c r="K1138" s="9">
        <f t="shared" si="976"/>
        <v>0</v>
      </c>
      <c r="L1138" s="9">
        <f t="shared" si="976"/>
        <v>0</v>
      </c>
      <c r="M1138" s="9">
        <f t="shared" si="976"/>
        <v>304367</v>
      </c>
      <c r="N1138" s="9">
        <f t="shared" si="976"/>
        <v>0</v>
      </c>
      <c r="O1138" s="9">
        <f t="shared" si="976"/>
        <v>0</v>
      </c>
      <c r="P1138" s="9">
        <f t="shared" si="976"/>
        <v>0</v>
      </c>
      <c r="Q1138" s="9">
        <f t="shared" si="976"/>
        <v>0</v>
      </c>
      <c r="R1138" s="9">
        <f t="shared" si="976"/>
        <v>0</v>
      </c>
      <c r="S1138" s="9">
        <f t="shared" si="976"/>
        <v>304367</v>
      </c>
      <c r="T1138" s="9">
        <f t="shared" si="976"/>
        <v>0</v>
      </c>
      <c r="U1138" s="9">
        <f t="shared" si="977"/>
        <v>0</v>
      </c>
      <c r="V1138" s="9">
        <f t="shared" si="977"/>
        <v>0</v>
      </c>
      <c r="W1138" s="9">
        <f t="shared" si="977"/>
        <v>0</v>
      </c>
      <c r="X1138" s="9">
        <f t="shared" si="977"/>
        <v>0</v>
      </c>
      <c r="Y1138" s="9">
        <f t="shared" si="977"/>
        <v>304367</v>
      </c>
      <c r="Z1138" s="9">
        <f t="shared" si="977"/>
        <v>0</v>
      </c>
    </row>
    <row r="1139" spans="1:26" ht="33" hidden="1" x14ac:dyDescent="0.25">
      <c r="A1139" s="25" t="s">
        <v>37</v>
      </c>
      <c r="B1139" s="26" t="s">
        <v>318</v>
      </c>
      <c r="C1139" s="26" t="s">
        <v>146</v>
      </c>
      <c r="D1139" s="26" t="s">
        <v>80</v>
      </c>
      <c r="E1139" s="26" t="s">
        <v>393</v>
      </c>
      <c r="F1139" s="26" t="s">
        <v>38</v>
      </c>
      <c r="G1139" s="9">
        <v>304367</v>
      </c>
      <c r="H1139" s="9"/>
      <c r="I1139" s="86"/>
      <c r="J1139" s="86"/>
      <c r="K1139" s="86"/>
      <c r="L1139" s="86"/>
      <c r="M1139" s="9">
        <f>G1139+I1139+J1139+K1139+L1139</f>
        <v>304367</v>
      </c>
      <c r="N1139" s="9">
        <f>H1139+L1139</f>
        <v>0</v>
      </c>
      <c r="O1139" s="87"/>
      <c r="P1139" s="87"/>
      <c r="Q1139" s="87"/>
      <c r="R1139" s="87"/>
      <c r="S1139" s="9">
        <f>M1139+O1139+P1139+Q1139+R1139</f>
        <v>304367</v>
      </c>
      <c r="T1139" s="9">
        <f>N1139+R1139</f>
        <v>0</v>
      </c>
      <c r="U1139" s="87"/>
      <c r="V1139" s="87"/>
      <c r="W1139" s="87"/>
      <c r="X1139" s="87"/>
      <c r="Y1139" s="9">
        <f>S1139+U1139+V1139+W1139+X1139</f>
        <v>304367</v>
      </c>
      <c r="Z1139" s="9">
        <f>T1139+X1139</f>
        <v>0</v>
      </c>
    </row>
    <row r="1140" spans="1:26" ht="33" hidden="1" x14ac:dyDescent="0.25">
      <c r="A1140" s="25" t="s">
        <v>324</v>
      </c>
      <c r="B1140" s="26" t="s">
        <v>318</v>
      </c>
      <c r="C1140" s="26" t="s">
        <v>146</v>
      </c>
      <c r="D1140" s="26" t="s">
        <v>80</v>
      </c>
      <c r="E1140" s="26" t="s">
        <v>394</v>
      </c>
      <c r="F1140" s="26"/>
      <c r="G1140" s="9">
        <f t="shared" ref="G1140" si="978">G1141+G1147+G1152+G1155</f>
        <v>69464</v>
      </c>
      <c r="H1140" s="9">
        <f t="shared" ref="H1140:N1140" si="979">H1141+H1147+H1152+H1155</f>
        <v>0</v>
      </c>
      <c r="I1140" s="9">
        <f t="shared" si="979"/>
        <v>0</v>
      </c>
      <c r="J1140" s="9">
        <f t="shared" si="979"/>
        <v>0</v>
      </c>
      <c r="K1140" s="9">
        <f t="shared" si="979"/>
        <v>0</v>
      </c>
      <c r="L1140" s="9">
        <f t="shared" si="979"/>
        <v>0</v>
      </c>
      <c r="M1140" s="9">
        <f t="shared" si="979"/>
        <v>69464</v>
      </c>
      <c r="N1140" s="9">
        <f t="shared" si="979"/>
        <v>0</v>
      </c>
      <c r="O1140" s="9">
        <f t="shared" ref="O1140:T1140" si="980">O1141+O1147+O1152+O1155</f>
        <v>-85</v>
      </c>
      <c r="P1140" s="9">
        <f t="shared" si="980"/>
        <v>0</v>
      </c>
      <c r="Q1140" s="9">
        <f t="shared" si="980"/>
        <v>0</v>
      </c>
      <c r="R1140" s="9">
        <f t="shared" si="980"/>
        <v>0</v>
      </c>
      <c r="S1140" s="9">
        <f t="shared" si="980"/>
        <v>69379</v>
      </c>
      <c r="T1140" s="9">
        <f t="shared" si="980"/>
        <v>0</v>
      </c>
      <c r="U1140" s="9">
        <f t="shared" ref="U1140:Z1140" si="981">U1141+U1147+U1152+U1155</f>
        <v>0</v>
      </c>
      <c r="V1140" s="9">
        <f t="shared" si="981"/>
        <v>0</v>
      </c>
      <c r="W1140" s="9">
        <f t="shared" si="981"/>
        <v>0</v>
      </c>
      <c r="X1140" s="9">
        <f t="shared" si="981"/>
        <v>0</v>
      </c>
      <c r="Y1140" s="9">
        <f t="shared" si="981"/>
        <v>69379</v>
      </c>
      <c r="Z1140" s="9">
        <f t="shared" si="981"/>
        <v>0</v>
      </c>
    </row>
    <row r="1141" spans="1:26" ht="20.100000000000001" hidden="1" customHeight="1" x14ac:dyDescent="0.25">
      <c r="A1141" s="25" t="s">
        <v>15</v>
      </c>
      <c r="B1141" s="26" t="s">
        <v>318</v>
      </c>
      <c r="C1141" s="26" t="s">
        <v>146</v>
      </c>
      <c r="D1141" s="26" t="s">
        <v>80</v>
      </c>
      <c r="E1141" s="26" t="s">
        <v>395</v>
      </c>
      <c r="F1141" s="26"/>
      <c r="G1141" s="9">
        <f t="shared" ref="G1141:V1143" si="982">G1142</f>
        <v>69464</v>
      </c>
      <c r="H1141" s="9">
        <f t="shared" si="982"/>
        <v>0</v>
      </c>
      <c r="I1141" s="9">
        <f t="shared" si="982"/>
        <v>0</v>
      </c>
      <c r="J1141" s="9">
        <f t="shared" si="982"/>
        <v>0</v>
      </c>
      <c r="K1141" s="9">
        <f t="shared" si="982"/>
        <v>0</v>
      </c>
      <c r="L1141" s="9">
        <f t="shared" si="982"/>
        <v>0</v>
      </c>
      <c r="M1141" s="9">
        <f t="shared" si="982"/>
        <v>69464</v>
      </c>
      <c r="N1141" s="9">
        <f t="shared" si="982"/>
        <v>0</v>
      </c>
      <c r="O1141" s="9">
        <f t="shared" si="982"/>
        <v>-85</v>
      </c>
      <c r="P1141" s="9">
        <f t="shared" si="982"/>
        <v>0</v>
      </c>
      <c r="Q1141" s="9">
        <f t="shared" si="982"/>
        <v>0</v>
      </c>
      <c r="R1141" s="9">
        <f t="shared" si="982"/>
        <v>0</v>
      </c>
      <c r="S1141" s="9">
        <f t="shared" si="982"/>
        <v>69379</v>
      </c>
      <c r="T1141" s="9">
        <f t="shared" si="982"/>
        <v>0</v>
      </c>
      <c r="U1141" s="9">
        <f t="shared" si="982"/>
        <v>0</v>
      </c>
      <c r="V1141" s="9">
        <f t="shared" si="982"/>
        <v>0</v>
      </c>
      <c r="W1141" s="9">
        <f t="shared" ref="U1141:Z1143" si="983">W1142</f>
        <v>0</v>
      </c>
      <c r="X1141" s="9">
        <f t="shared" si="983"/>
        <v>0</v>
      </c>
      <c r="Y1141" s="9">
        <f t="shared" si="983"/>
        <v>69379</v>
      </c>
      <c r="Z1141" s="9">
        <f t="shared" si="983"/>
        <v>0</v>
      </c>
    </row>
    <row r="1142" spans="1:26" ht="20.100000000000001" hidden="1" customHeight="1" x14ac:dyDescent="0.25">
      <c r="A1142" s="25" t="s">
        <v>327</v>
      </c>
      <c r="B1142" s="26" t="s">
        <v>318</v>
      </c>
      <c r="C1142" s="26" t="s">
        <v>146</v>
      </c>
      <c r="D1142" s="26" t="s">
        <v>80</v>
      </c>
      <c r="E1142" s="26" t="s">
        <v>407</v>
      </c>
      <c r="F1142" s="26"/>
      <c r="G1142" s="9">
        <f>G1143+G1145</f>
        <v>69464</v>
      </c>
      <c r="H1142" s="9">
        <f t="shared" ref="H1142:N1142" si="984">H1143+H1145</f>
        <v>0</v>
      </c>
      <c r="I1142" s="9">
        <f t="shared" si="984"/>
        <v>0</v>
      </c>
      <c r="J1142" s="9">
        <f t="shared" si="984"/>
        <v>0</v>
      </c>
      <c r="K1142" s="9">
        <f t="shared" si="984"/>
        <v>0</v>
      </c>
      <c r="L1142" s="9">
        <f t="shared" si="984"/>
        <v>0</v>
      </c>
      <c r="M1142" s="9">
        <f t="shared" si="984"/>
        <v>69464</v>
      </c>
      <c r="N1142" s="9">
        <f t="shared" si="984"/>
        <v>0</v>
      </c>
      <c r="O1142" s="9">
        <f t="shared" ref="O1142:T1142" si="985">O1143+O1145</f>
        <v>-85</v>
      </c>
      <c r="P1142" s="9">
        <f t="shared" si="985"/>
        <v>0</v>
      </c>
      <c r="Q1142" s="9">
        <f t="shared" si="985"/>
        <v>0</v>
      </c>
      <c r="R1142" s="9">
        <f t="shared" si="985"/>
        <v>0</v>
      </c>
      <c r="S1142" s="9">
        <f t="shared" si="985"/>
        <v>69379</v>
      </c>
      <c r="T1142" s="9">
        <f t="shared" si="985"/>
        <v>0</v>
      </c>
      <c r="U1142" s="9">
        <f t="shared" ref="U1142:Z1142" si="986">U1143+U1145</f>
        <v>0</v>
      </c>
      <c r="V1142" s="9">
        <f t="shared" si="986"/>
        <v>0</v>
      </c>
      <c r="W1142" s="9">
        <f t="shared" si="986"/>
        <v>0</v>
      </c>
      <c r="X1142" s="9">
        <f t="shared" si="986"/>
        <v>0</v>
      </c>
      <c r="Y1142" s="9">
        <f t="shared" si="986"/>
        <v>69379</v>
      </c>
      <c r="Z1142" s="9">
        <f t="shared" si="986"/>
        <v>0</v>
      </c>
    </row>
    <row r="1143" spans="1:26" ht="33" hidden="1" x14ac:dyDescent="0.25">
      <c r="A1143" s="25" t="s">
        <v>243</v>
      </c>
      <c r="B1143" s="26" t="s">
        <v>318</v>
      </c>
      <c r="C1143" s="26" t="s">
        <v>146</v>
      </c>
      <c r="D1143" s="26" t="s">
        <v>80</v>
      </c>
      <c r="E1143" s="26" t="s">
        <v>407</v>
      </c>
      <c r="F1143" s="26" t="s">
        <v>31</v>
      </c>
      <c r="G1143" s="9">
        <f t="shared" si="982"/>
        <v>26964</v>
      </c>
      <c r="H1143" s="9">
        <f t="shared" si="982"/>
        <v>0</v>
      </c>
      <c r="I1143" s="9">
        <f t="shared" si="982"/>
        <v>0</v>
      </c>
      <c r="J1143" s="9">
        <f t="shared" si="982"/>
        <v>0</v>
      </c>
      <c r="K1143" s="9">
        <f t="shared" si="982"/>
        <v>0</v>
      </c>
      <c r="L1143" s="9">
        <f t="shared" si="982"/>
        <v>0</v>
      </c>
      <c r="M1143" s="9">
        <f t="shared" si="982"/>
        <v>26964</v>
      </c>
      <c r="N1143" s="9">
        <f t="shared" si="982"/>
        <v>0</v>
      </c>
      <c r="O1143" s="9">
        <f t="shared" si="982"/>
        <v>-85</v>
      </c>
      <c r="P1143" s="9">
        <f t="shared" si="982"/>
        <v>0</v>
      </c>
      <c r="Q1143" s="9">
        <f t="shared" si="982"/>
        <v>0</v>
      </c>
      <c r="R1143" s="9">
        <f t="shared" si="982"/>
        <v>0</v>
      </c>
      <c r="S1143" s="9">
        <f t="shared" si="982"/>
        <v>26879</v>
      </c>
      <c r="T1143" s="9">
        <f t="shared" si="982"/>
        <v>0</v>
      </c>
      <c r="U1143" s="9">
        <f t="shared" si="983"/>
        <v>0</v>
      </c>
      <c r="V1143" s="9">
        <f t="shared" si="983"/>
        <v>0</v>
      </c>
      <c r="W1143" s="9">
        <f t="shared" si="983"/>
        <v>0</v>
      </c>
      <c r="X1143" s="9">
        <f t="shared" si="983"/>
        <v>0</v>
      </c>
      <c r="Y1143" s="9">
        <f t="shared" si="983"/>
        <v>26879</v>
      </c>
      <c r="Z1143" s="9">
        <f t="shared" si="983"/>
        <v>0</v>
      </c>
    </row>
    <row r="1144" spans="1:26" ht="33" hidden="1" x14ac:dyDescent="0.25">
      <c r="A1144" s="25" t="s">
        <v>37</v>
      </c>
      <c r="B1144" s="26" t="s">
        <v>318</v>
      </c>
      <c r="C1144" s="26" t="s">
        <v>146</v>
      </c>
      <c r="D1144" s="26" t="s">
        <v>80</v>
      </c>
      <c r="E1144" s="26" t="s">
        <v>407</v>
      </c>
      <c r="F1144" s="26" t="s">
        <v>38</v>
      </c>
      <c r="G1144" s="9">
        <f>26879+85</f>
        <v>26964</v>
      </c>
      <c r="H1144" s="9"/>
      <c r="I1144" s="86"/>
      <c r="J1144" s="86"/>
      <c r="K1144" s="86"/>
      <c r="L1144" s="86"/>
      <c r="M1144" s="9">
        <f>G1144+I1144+J1144+K1144+L1144</f>
        <v>26964</v>
      </c>
      <c r="N1144" s="9">
        <f>H1144+L1144</f>
        <v>0</v>
      </c>
      <c r="O1144" s="9">
        <v>-85</v>
      </c>
      <c r="P1144" s="87"/>
      <c r="Q1144" s="87"/>
      <c r="R1144" s="87"/>
      <c r="S1144" s="9">
        <f>M1144+O1144+P1144+Q1144+R1144</f>
        <v>26879</v>
      </c>
      <c r="T1144" s="9">
        <f>N1144+R1144</f>
        <v>0</v>
      </c>
      <c r="U1144" s="9"/>
      <c r="V1144" s="87"/>
      <c r="W1144" s="87"/>
      <c r="X1144" s="87"/>
      <c r="Y1144" s="9">
        <f>S1144+U1144+V1144+W1144+X1144</f>
        <v>26879</v>
      </c>
      <c r="Z1144" s="9">
        <f>T1144+X1144</f>
        <v>0</v>
      </c>
    </row>
    <row r="1145" spans="1:26" ht="18.75" hidden="1" customHeight="1" x14ac:dyDescent="0.25">
      <c r="A1145" s="25" t="s">
        <v>66</v>
      </c>
      <c r="B1145" s="26" t="s">
        <v>318</v>
      </c>
      <c r="C1145" s="26" t="s">
        <v>146</v>
      </c>
      <c r="D1145" s="26" t="s">
        <v>80</v>
      </c>
      <c r="E1145" s="26" t="s">
        <v>407</v>
      </c>
      <c r="F1145" s="26" t="s">
        <v>67</v>
      </c>
      <c r="G1145" s="9">
        <f t="shared" ref="G1145:Z1145" si="987">G1146</f>
        <v>42500</v>
      </c>
      <c r="H1145" s="9">
        <f t="shared" si="987"/>
        <v>0</v>
      </c>
      <c r="I1145" s="9">
        <f t="shared" si="987"/>
        <v>0</v>
      </c>
      <c r="J1145" s="9">
        <f t="shared" si="987"/>
        <v>0</v>
      </c>
      <c r="K1145" s="9">
        <f t="shared" si="987"/>
        <v>0</v>
      </c>
      <c r="L1145" s="9">
        <f t="shared" si="987"/>
        <v>0</v>
      </c>
      <c r="M1145" s="9">
        <f t="shared" si="987"/>
        <v>42500</v>
      </c>
      <c r="N1145" s="9">
        <f t="shared" si="987"/>
        <v>0</v>
      </c>
      <c r="O1145" s="9">
        <f t="shared" si="987"/>
        <v>0</v>
      </c>
      <c r="P1145" s="9">
        <f t="shared" si="987"/>
        <v>0</v>
      </c>
      <c r="Q1145" s="9">
        <f t="shared" si="987"/>
        <v>0</v>
      </c>
      <c r="R1145" s="9">
        <f t="shared" si="987"/>
        <v>0</v>
      </c>
      <c r="S1145" s="9">
        <f t="shared" si="987"/>
        <v>42500</v>
      </c>
      <c r="T1145" s="9">
        <f t="shared" si="987"/>
        <v>0</v>
      </c>
      <c r="U1145" s="9">
        <f t="shared" si="987"/>
        <v>0</v>
      </c>
      <c r="V1145" s="9">
        <f t="shared" si="987"/>
        <v>0</v>
      </c>
      <c r="W1145" s="9">
        <f t="shared" si="987"/>
        <v>0</v>
      </c>
      <c r="X1145" s="9">
        <f t="shared" si="987"/>
        <v>0</v>
      </c>
      <c r="Y1145" s="9">
        <f t="shared" si="987"/>
        <v>42500</v>
      </c>
      <c r="Z1145" s="9">
        <f t="shared" si="987"/>
        <v>0</v>
      </c>
    </row>
    <row r="1146" spans="1:26" ht="49.5" hidden="1" x14ac:dyDescent="0.25">
      <c r="A1146" s="25" t="s">
        <v>408</v>
      </c>
      <c r="B1146" s="26" t="s">
        <v>318</v>
      </c>
      <c r="C1146" s="26" t="s">
        <v>146</v>
      </c>
      <c r="D1146" s="26" t="s">
        <v>80</v>
      </c>
      <c r="E1146" s="26" t="s">
        <v>407</v>
      </c>
      <c r="F1146" s="26" t="s">
        <v>253</v>
      </c>
      <c r="G1146" s="9">
        <v>42500</v>
      </c>
      <c r="H1146" s="9"/>
      <c r="I1146" s="86"/>
      <c r="J1146" s="86"/>
      <c r="K1146" s="86"/>
      <c r="L1146" s="86"/>
      <c r="M1146" s="9">
        <f>G1146+I1146+J1146+K1146+L1146</f>
        <v>42500</v>
      </c>
      <c r="N1146" s="9">
        <f>H1146+L1146</f>
        <v>0</v>
      </c>
      <c r="O1146" s="87"/>
      <c r="P1146" s="87"/>
      <c r="Q1146" s="87"/>
      <c r="R1146" s="87"/>
      <c r="S1146" s="9">
        <f>M1146+O1146+P1146+Q1146+R1146</f>
        <v>42500</v>
      </c>
      <c r="T1146" s="9">
        <f>N1146+R1146</f>
        <v>0</v>
      </c>
      <c r="U1146" s="87"/>
      <c r="V1146" s="87"/>
      <c r="W1146" s="87"/>
      <c r="X1146" s="87"/>
      <c r="Y1146" s="9">
        <f>S1146+U1146+V1146+W1146+X1146</f>
        <v>42500</v>
      </c>
      <c r="Z1146" s="9">
        <f>T1146+X1146</f>
        <v>0</v>
      </c>
    </row>
    <row r="1147" spans="1:26" ht="49.5" hidden="1" x14ac:dyDescent="0.25">
      <c r="A1147" s="25" t="s">
        <v>500</v>
      </c>
      <c r="B1147" s="26" t="s">
        <v>318</v>
      </c>
      <c r="C1147" s="26" t="s">
        <v>146</v>
      </c>
      <c r="D1147" s="26" t="s">
        <v>80</v>
      </c>
      <c r="E1147" s="26" t="s">
        <v>501</v>
      </c>
      <c r="F1147" s="26"/>
      <c r="G1147" s="9">
        <f>G1148+G1150</f>
        <v>0</v>
      </c>
      <c r="H1147" s="9">
        <f>H1148</f>
        <v>0</v>
      </c>
      <c r="I1147" s="86"/>
      <c r="J1147" s="86"/>
      <c r="K1147" s="86"/>
      <c r="L1147" s="86"/>
      <c r="M1147" s="86"/>
      <c r="N1147" s="86"/>
      <c r="O1147" s="87"/>
      <c r="P1147" s="87"/>
      <c r="Q1147" s="87"/>
      <c r="R1147" s="87"/>
      <c r="S1147" s="87"/>
      <c r="T1147" s="87"/>
      <c r="U1147" s="87"/>
      <c r="V1147" s="87"/>
      <c r="W1147" s="87"/>
      <c r="X1147" s="87"/>
      <c r="Y1147" s="87"/>
      <c r="Z1147" s="87"/>
    </row>
    <row r="1148" spans="1:26" ht="33" hidden="1" x14ac:dyDescent="0.25">
      <c r="A1148" s="25" t="s">
        <v>243</v>
      </c>
      <c r="B1148" s="26" t="s">
        <v>318</v>
      </c>
      <c r="C1148" s="26" t="s">
        <v>146</v>
      </c>
      <c r="D1148" s="26" t="s">
        <v>80</v>
      </c>
      <c r="E1148" s="26" t="s">
        <v>501</v>
      </c>
      <c r="F1148" s="26" t="s">
        <v>31</v>
      </c>
      <c r="G1148" s="9">
        <f>G1149</f>
        <v>0</v>
      </c>
      <c r="H1148" s="9">
        <f>H1149</f>
        <v>0</v>
      </c>
      <c r="I1148" s="86"/>
      <c r="J1148" s="86"/>
      <c r="K1148" s="86"/>
      <c r="L1148" s="86"/>
      <c r="M1148" s="86"/>
      <c r="N1148" s="86"/>
      <c r="O1148" s="87"/>
      <c r="P1148" s="87"/>
      <c r="Q1148" s="87"/>
      <c r="R1148" s="87"/>
      <c r="S1148" s="87"/>
      <c r="T1148" s="87"/>
      <c r="U1148" s="87"/>
      <c r="V1148" s="87"/>
      <c r="W1148" s="87"/>
      <c r="X1148" s="87"/>
      <c r="Y1148" s="87"/>
      <c r="Z1148" s="87"/>
    </row>
    <row r="1149" spans="1:26" ht="33" hidden="1" x14ac:dyDescent="0.25">
      <c r="A1149" s="25" t="s">
        <v>37</v>
      </c>
      <c r="B1149" s="26" t="s">
        <v>318</v>
      </c>
      <c r="C1149" s="26" t="s">
        <v>146</v>
      </c>
      <c r="D1149" s="26" t="s">
        <v>80</v>
      </c>
      <c r="E1149" s="26" t="s">
        <v>501</v>
      </c>
      <c r="F1149" s="26" t="s">
        <v>38</v>
      </c>
      <c r="G1149" s="9"/>
      <c r="H1149" s="9"/>
      <c r="I1149" s="86"/>
      <c r="J1149" s="86"/>
      <c r="K1149" s="86"/>
      <c r="L1149" s="86"/>
      <c r="M1149" s="86"/>
      <c r="N1149" s="86"/>
      <c r="O1149" s="87"/>
      <c r="P1149" s="87"/>
      <c r="Q1149" s="87"/>
      <c r="R1149" s="87"/>
      <c r="S1149" s="87"/>
      <c r="T1149" s="87"/>
      <c r="U1149" s="87"/>
      <c r="V1149" s="87"/>
      <c r="W1149" s="87"/>
      <c r="X1149" s="87"/>
      <c r="Y1149" s="87"/>
      <c r="Z1149" s="87"/>
    </row>
    <row r="1150" spans="1:26" ht="19.5" hidden="1" customHeight="1" x14ac:dyDescent="0.25">
      <c r="A1150" s="25" t="s">
        <v>66</v>
      </c>
      <c r="B1150" s="26" t="s">
        <v>318</v>
      </c>
      <c r="C1150" s="26" t="s">
        <v>146</v>
      </c>
      <c r="D1150" s="26" t="s">
        <v>80</v>
      </c>
      <c r="E1150" s="26" t="s">
        <v>501</v>
      </c>
      <c r="F1150" s="26" t="s">
        <v>67</v>
      </c>
      <c r="G1150" s="9">
        <f>G1151</f>
        <v>0</v>
      </c>
      <c r="H1150" s="9"/>
      <c r="I1150" s="86"/>
      <c r="J1150" s="86"/>
      <c r="K1150" s="86"/>
      <c r="L1150" s="86"/>
      <c r="M1150" s="86"/>
      <c r="N1150" s="86"/>
      <c r="O1150" s="87"/>
      <c r="P1150" s="87"/>
      <c r="Q1150" s="87"/>
      <c r="R1150" s="87"/>
      <c r="S1150" s="87"/>
      <c r="T1150" s="87"/>
      <c r="U1150" s="87"/>
      <c r="V1150" s="87"/>
      <c r="W1150" s="87"/>
      <c r="X1150" s="87"/>
      <c r="Y1150" s="87"/>
      <c r="Z1150" s="87"/>
    </row>
    <row r="1151" spans="1:26" ht="49.5" hidden="1" x14ac:dyDescent="0.25">
      <c r="A1151" s="25" t="s">
        <v>408</v>
      </c>
      <c r="B1151" s="26" t="s">
        <v>318</v>
      </c>
      <c r="C1151" s="26" t="s">
        <v>146</v>
      </c>
      <c r="D1151" s="26" t="s">
        <v>80</v>
      </c>
      <c r="E1151" s="26" t="s">
        <v>501</v>
      </c>
      <c r="F1151" s="26" t="s">
        <v>253</v>
      </c>
      <c r="G1151" s="9"/>
      <c r="H1151" s="9"/>
      <c r="I1151" s="86"/>
      <c r="J1151" s="86"/>
      <c r="K1151" s="86"/>
      <c r="L1151" s="86"/>
      <c r="M1151" s="86"/>
      <c r="N1151" s="86"/>
      <c r="O1151" s="87"/>
      <c r="P1151" s="87"/>
      <c r="Q1151" s="87"/>
      <c r="R1151" s="87"/>
      <c r="S1151" s="87"/>
      <c r="T1151" s="87"/>
      <c r="U1151" s="87"/>
      <c r="V1151" s="87"/>
      <c r="W1151" s="87"/>
      <c r="X1151" s="87"/>
      <c r="Y1151" s="87"/>
      <c r="Z1151" s="87"/>
    </row>
    <row r="1152" spans="1:26" ht="66" hidden="1" x14ac:dyDescent="0.25">
      <c r="A1152" s="25" t="s">
        <v>504</v>
      </c>
      <c r="B1152" s="26" t="s">
        <v>318</v>
      </c>
      <c r="C1152" s="26" t="s">
        <v>146</v>
      </c>
      <c r="D1152" s="26" t="s">
        <v>80</v>
      </c>
      <c r="E1152" s="26" t="s">
        <v>503</v>
      </c>
      <c r="F1152" s="26"/>
      <c r="G1152" s="9">
        <f t="shared" ref="G1152:H1153" si="988">G1153</f>
        <v>0</v>
      </c>
      <c r="H1152" s="9">
        <f t="shared" si="988"/>
        <v>0</v>
      </c>
      <c r="I1152" s="86"/>
      <c r="J1152" s="86"/>
      <c r="K1152" s="86"/>
      <c r="L1152" s="86"/>
      <c r="M1152" s="86"/>
      <c r="N1152" s="86"/>
      <c r="O1152" s="87"/>
      <c r="P1152" s="87"/>
      <c r="Q1152" s="87"/>
      <c r="R1152" s="87"/>
      <c r="S1152" s="87"/>
      <c r="T1152" s="87"/>
      <c r="U1152" s="87"/>
      <c r="V1152" s="87"/>
      <c r="W1152" s="87"/>
      <c r="X1152" s="87"/>
      <c r="Y1152" s="87"/>
      <c r="Z1152" s="87"/>
    </row>
    <row r="1153" spans="1:26" ht="33" hidden="1" x14ac:dyDescent="0.25">
      <c r="A1153" s="25" t="s">
        <v>243</v>
      </c>
      <c r="B1153" s="26" t="s">
        <v>318</v>
      </c>
      <c r="C1153" s="26" t="s">
        <v>146</v>
      </c>
      <c r="D1153" s="26" t="s">
        <v>80</v>
      </c>
      <c r="E1153" s="26" t="s">
        <v>503</v>
      </c>
      <c r="F1153" s="26" t="s">
        <v>31</v>
      </c>
      <c r="G1153" s="9">
        <f t="shared" si="988"/>
        <v>0</v>
      </c>
      <c r="H1153" s="9">
        <f t="shared" si="988"/>
        <v>0</v>
      </c>
      <c r="I1153" s="86"/>
      <c r="J1153" s="86"/>
      <c r="K1153" s="86"/>
      <c r="L1153" s="86"/>
      <c r="M1153" s="86"/>
      <c r="N1153" s="86"/>
      <c r="O1153" s="87"/>
      <c r="P1153" s="87"/>
      <c r="Q1153" s="87"/>
      <c r="R1153" s="87"/>
      <c r="S1153" s="87"/>
      <c r="T1153" s="87"/>
      <c r="U1153" s="87"/>
      <c r="V1153" s="87"/>
      <c r="W1153" s="87"/>
      <c r="X1153" s="87"/>
      <c r="Y1153" s="87"/>
      <c r="Z1153" s="87"/>
    </row>
    <row r="1154" spans="1:26" ht="33" hidden="1" x14ac:dyDescent="0.25">
      <c r="A1154" s="25" t="s">
        <v>37</v>
      </c>
      <c r="B1154" s="26" t="s">
        <v>318</v>
      </c>
      <c r="C1154" s="26" t="s">
        <v>146</v>
      </c>
      <c r="D1154" s="26" t="s">
        <v>80</v>
      </c>
      <c r="E1154" s="26" t="s">
        <v>503</v>
      </c>
      <c r="F1154" s="26" t="s">
        <v>38</v>
      </c>
      <c r="G1154" s="9"/>
      <c r="H1154" s="9"/>
      <c r="I1154" s="86"/>
      <c r="J1154" s="86"/>
      <c r="K1154" s="86"/>
      <c r="L1154" s="86"/>
      <c r="M1154" s="86"/>
      <c r="N1154" s="86"/>
      <c r="O1154" s="87"/>
      <c r="P1154" s="87"/>
      <c r="Q1154" s="87"/>
      <c r="R1154" s="87"/>
      <c r="S1154" s="87"/>
      <c r="T1154" s="87"/>
      <c r="U1154" s="87"/>
      <c r="V1154" s="87"/>
      <c r="W1154" s="87"/>
      <c r="X1154" s="87"/>
      <c r="Y1154" s="87"/>
      <c r="Z1154" s="87"/>
    </row>
    <row r="1155" spans="1:26" ht="66" hidden="1" x14ac:dyDescent="0.25">
      <c r="A1155" s="25" t="s">
        <v>506</v>
      </c>
      <c r="B1155" s="26" t="s">
        <v>318</v>
      </c>
      <c r="C1155" s="26" t="s">
        <v>146</v>
      </c>
      <c r="D1155" s="26" t="s">
        <v>80</v>
      </c>
      <c r="E1155" s="26" t="s">
        <v>505</v>
      </c>
      <c r="F1155" s="26"/>
      <c r="G1155" s="9">
        <f t="shared" ref="G1155:H1156" si="989">G1156</f>
        <v>0</v>
      </c>
      <c r="H1155" s="9">
        <f t="shared" si="989"/>
        <v>0</v>
      </c>
      <c r="I1155" s="86"/>
      <c r="J1155" s="86"/>
      <c r="K1155" s="86"/>
      <c r="L1155" s="86"/>
      <c r="M1155" s="86"/>
      <c r="N1155" s="86"/>
      <c r="O1155" s="87"/>
      <c r="P1155" s="87"/>
      <c r="Q1155" s="87"/>
      <c r="R1155" s="87"/>
      <c r="S1155" s="87"/>
      <c r="T1155" s="87"/>
      <c r="U1155" s="87"/>
      <c r="V1155" s="87"/>
      <c r="W1155" s="87"/>
      <c r="X1155" s="87"/>
      <c r="Y1155" s="87"/>
      <c r="Z1155" s="87"/>
    </row>
    <row r="1156" spans="1:26" ht="33" hidden="1" x14ac:dyDescent="0.25">
      <c r="A1156" s="25" t="s">
        <v>243</v>
      </c>
      <c r="B1156" s="26" t="s">
        <v>318</v>
      </c>
      <c r="C1156" s="26" t="s">
        <v>146</v>
      </c>
      <c r="D1156" s="26" t="s">
        <v>80</v>
      </c>
      <c r="E1156" s="26" t="s">
        <v>505</v>
      </c>
      <c r="F1156" s="26" t="s">
        <v>31</v>
      </c>
      <c r="G1156" s="9">
        <f t="shared" si="989"/>
        <v>0</v>
      </c>
      <c r="H1156" s="9">
        <f t="shared" si="989"/>
        <v>0</v>
      </c>
      <c r="I1156" s="86"/>
      <c r="J1156" s="86"/>
      <c r="K1156" s="86"/>
      <c r="L1156" s="86"/>
      <c r="M1156" s="86"/>
      <c r="N1156" s="86"/>
      <c r="O1156" s="87"/>
      <c r="P1156" s="87"/>
      <c r="Q1156" s="87"/>
      <c r="R1156" s="87"/>
      <c r="S1156" s="87"/>
      <c r="T1156" s="87"/>
      <c r="U1156" s="87"/>
      <c r="V1156" s="87"/>
      <c r="W1156" s="87"/>
      <c r="X1156" s="87"/>
      <c r="Y1156" s="87"/>
      <c r="Z1156" s="87"/>
    </row>
    <row r="1157" spans="1:26" ht="33" hidden="1" x14ac:dyDescent="0.25">
      <c r="A1157" s="25" t="s">
        <v>37</v>
      </c>
      <c r="B1157" s="26" t="s">
        <v>318</v>
      </c>
      <c r="C1157" s="26" t="s">
        <v>146</v>
      </c>
      <c r="D1157" s="26" t="s">
        <v>80</v>
      </c>
      <c r="E1157" s="26" t="s">
        <v>505</v>
      </c>
      <c r="F1157" s="26" t="s">
        <v>38</v>
      </c>
      <c r="G1157" s="9"/>
      <c r="H1157" s="9"/>
      <c r="I1157" s="86"/>
      <c r="J1157" s="86"/>
      <c r="K1157" s="86"/>
      <c r="L1157" s="86"/>
      <c r="M1157" s="86"/>
      <c r="N1157" s="86"/>
      <c r="O1157" s="87"/>
      <c r="P1157" s="87"/>
      <c r="Q1157" s="87"/>
      <c r="R1157" s="87"/>
      <c r="S1157" s="87"/>
      <c r="T1157" s="87"/>
      <c r="U1157" s="87"/>
      <c r="V1157" s="87"/>
      <c r="W1157" s="87"/>
      <c r="X1157" s="87"/>
      <c r="Y1157" s="87"/>
      <c r="Z1157" s="87"/>
    </row>
    <row r="1158" spans="1:26" ht="34.5" hidden="1" x14ac:dyDescent="0.3">
      <c r="A1158" s="25" t="s">
        <v>602</v>
      </c>
      <c r="B1158" s="26" t="s">
        <v>318</v>
      </c>
      <c r="C1158" s="26" t="s">
        <v>146</v>
      </c>
      <c r="D1158" s="26" t="s">
        <v>80</v>
      </c>
      <c r="E1158" s="26" t="s">
        <v>601</v>
      </c>
      <c r="F1158" s="26"/>
      <c r="G1158" s="9">
        <f t="shared" ref="G1158" si="990">G1159+G1163+G1168</f>
        <v>101766</v>
      </c>
      <c r="H1158" s="9">
        <f t="shared" ref="H1158:N1158" si="991">H1159+H1163+H1168</f>
        <v>66588</v>
      </c>
      <c r="I1158" s="9">
        <f t="shared" si="991"/>
        <v>0</v>
      </c>
      <c r="J1158" s="9">
        <f t="shared" si="991"/>
        <v>0</v>
      </c>
      <c r="K1158" s="9">
        <f t="shared" si="991"/>
        <v>0</v>
      </c>
      <c r="L1158" s="9">
        <f t="shared" si="991"/>
        <v>0</v>
      </c>
      <c r="M1158" s="9">
        <f t="shared" si="991"/>
        <v>101766</v>
      </c>
      <c r="N1158" s="9">
        <f t="shared" si="991"/>
        <v>66588</v>
      </c>
      <c r="O1158" s="9">
        <f t="shared" ref="O1158:T1158" si="992">O1159+O1163+O1168</f>
        <v>0</v>
      </c>
      <c r="P1158" s="9">
        <f t="shared" si="992"/>
        <v>0</v>
      </c>
      <c r="Q1158" s="9">
        <f t="shared" si="992"/>
        <v>0</v>
      </c>
      <c r="R1158" s="9">
        <f t="shared" si="992"/>
        <v>0</v>
      </c>
      <c r="S1158" s="9">
        <f t="shared" si="992"/>
        <v>101766</v>
      </c>
      <c r="T1158" s="9">
        <f t="shared" si="992"/>
        <v>66588</v>
      </c>
      <c r="U1158" s="9">
        <f t="shared" ref="U1158:Z1158" si="993">U1159+U1163+U1168</f>
        <v>0</v>
      </c>
      <c r="V1158" s="9">
        <f t="shared" si="993"/>
        <v>0</v>
      </c>
      <c r="W1158" s="9">
        <f t="shared" si="993"/>
        <v>0</v>
      </c>
      <c r="X1158" s="9">
        <f t="shared" si="993"/>
        <v>0</v>
      </c>
      <c r="Y1158" s="9">
        <f t="shared" si="993"/>
        <v>101766</v>
      </c>
      <c r="Z1158" s="9">
        <f t="shared" si="993"/>
        <v>66588</v>
      </c>
    </row>
    <row r="1159" spans="1:26" ht="20.100000000000001" hidden="1" customHeight="1" x14ac:dyDescent="0.25">
      <c r="A1159" s="25" t="s">
        <v>15</v>
      </c>
      <c r="B1159" s="26" t="s">
        <v>318</v>
      </c>
      <c r="C1159" s="26" t="s">
        <v>146</v>
      </c>
      <c r="D1159" s="26" t="s">
        <v>80</v>
      </c>
      <c r="E1159" s="26" t="s">
        <v>672</v>
      </c>
      <c r="F1159" s="26"/>
      <c r="G1159" s="9">
        <f t="shared" ref="G1159:Z1159" si="994">G1160</f>
        <v>0</v>
      </c>
      <c r="H1159" s="9">
        <f t="shared" si="994"/>
        <v>0</v>
      </c>
      <c r="I1159" s="9">
        <f t="shared" si="994"/>
        <v>0</v>
      </c>
      <c r="J1159" s="9">
        <f t="shared" si="994"/>
        <v>0</v>
      </c>
      <c r="K1159" s="9">
        <f t="shared" si="994"/>
        <v>0</v>
      </c>
      <c r="L1159" s="9">
        <f t="shared" si="994"/>
        <v>0</v>
      </c>
      <c r="M1159" s="9">
        <f t="shared" si="994"/>
        <v>0</v>
      </c>
      <c r="N1159" s="9">
        <f t="shared" si="994"/>
        <v>0</v>
      </c>
      <c r="O1159" s="9">
        <f t="shared" si="994"/>
        <v>0</v>
      </c>
      <c r="P1159" s="9">
        <f t="shared" si="994"/>
        <v>0</v>
      </c>
      <c r="Q1159" s="9">
        <f t="shared" si="994"/>
        <v>0</v>
      </c>
      <c r="R1159" s="9">
        <f t="shared" si="994"/>
        <v>0</v>
      </c>
      <c r="S1159" s="9">
        <f t="shared" si="994"/>
        <v>0</v>
      </c>
      <c r="T1159" s="9">
        <f t="shared" si="994"/>
        <v>0</v>
      </c>
      <c r="U1159" s="9">
        <f t="shared" si="994"/>
        <v>0</v>
      </c>
      <c r="V1159" s="9">
        <f t="shared" si="994"/>
        <v>0</v>
      </c>
      <c r="W1159" s="9">
        <f t="shared" si="994"/>
        <v>0</v>
      </c>
      <c r="X1159" s="9">
        <f t="shared" si="994"/>
        <v>0</v>
      </c>
      <c r="Y1159" s="9">
        <f t="shared" si="994"/>
        <v>0</v>
      </c>
      <c r="Z1159" s="9">
        <f t="shared" si="994"/>
        <v>0</v>
      </c>
    </row>
    <row r="1160" spans="1:26" ht="20.100000000000001" hidden="1" customHeight="1" x14ac:dyDescent="0.25">
      <c r="A1160" s="25" t="s">
        <v>327</v>
      </c>
      <c r="B1160" s="26" t="s">
        <v>318</v>
      </c>
      <c r="C1160" s="26" t="s">
        <v>146</v>
      </c>
      <c r="D1160" s="26" t="s">
        <v>80</v>
      </c>
      <c r="E1160" s="26" t="s">
        <v>673</v>
      </c>
      <c r="F1160" s="26"/>
      <c r="G1160" s="9">
        <f t="shared" ref="G1160:Z1160" si="995">G1161</f>
        <v>0</v>
      </c>
      <c r="H1160" s="9">
        <f t="shared" si="995"/>
        <v>0</v>
      </c>
      <c r="I1160" s="9">
        <f t="shared" si="995"/>
        <v>0</v>
      </c>
      <c r="J1160" s="9">
        <f t="shared" si="995"/>
        <v>0</v>
      </c>
      <c r="K1160" s="9">
        <f t="shared" si="995"/>
        <v>0</v>
      </c>
      <c r="L1160" s="9">
        <f t="shared" si="995"/>
        <v>0</v>
      </c>
      <c r="M1160" s="9">
        <f t="shared" si="995"/>
        <v>0</v>
      </c>
      <c r="N1160" s="9">
        <f t="shared" si="995"/>
        <v>0</v>
      </c>
      <c r="O1160" s="9">
        <f t="shared" si="995"/>
        <v>0</v>
      </c>
      <c r="P1160" s="9">
        <f t="shared" si="995"/>
        <v>0</v>
      </c>
      <c r="Q1160" s="9">
        <f t="shared" si="995"/>
        <v>0</v>
      </c>
      <c r="R1160" s="9">
        <f t="shared" si="995"/>
        <v>0</v>
      </c>
      <c r="S1160" s="9">
        <f t="shared" si="995"/>
        <v>0</v>
      </c>
      <c r="T1160" s="9">
        <f t="shared" si="995"/>
        <v>0</v>
      </c>
      <c r="U1160" s="9">
        <f t="shared" si="995"/>
        <v>0</v>
      </c>
      <c r="V1160" s="9">
        <f t="shared" si="995"/>
        <v>0</v>
      </c>
      <c r="W1160" s="9">
        <f t="shared" si="995"/>
        <v>0</v>
      </c>
      <c r="X1160" s="9">
        <f t="shared" si="995"/>
        <v>0</v>
      </c>
      <c r="Y1160" s="9">
        <f t="shared" si="995"/>
        <v>0</v>
      </c>
      <c r="Z1160" s="9">
        <f t="shared" si="995"/>
        <v>0</v>
      </c>
    </row>
    <row r="1161" spans="1:26" ht="33" hidden="1" x14ac:dyDescent="0.25">
      <c r="A1161" s="25" t="s">
        <v>243</v>
      </c>
      <c r="B1161" s="26" t="s">
        <v>318</v>
      </c>
      <c r="C1161" s="26" t="s">
        <v>146</v>
      </c>
      <c r="D1161" s="26" t="s">
        <v>80</v>
      </c>
      <c r="E1161" s="26" t="s">
        <v>673</v>
      </c>
      <c r="F1161" s="26" t="s">
        <v>31</v>
      </c>
      <c r="G1161" s="9">
        <f t="shared" ref="G1161:Z1161" si="996">G1162</f>
        <v>0</v>
      </c>
      <c r="H1161" s="9">
        <f t="shared" si="996"/>
        <v>0</v>
      </c>
      <c r="I1161" s="9">
        <f t="shared" si="996"/>
        <v>0</v>
      </c>
      <c r="J1161" s="9">
        <f t="shared" si="996"/>
        <v>0</v>
      </c>
      <c r="K1161" s="9">
        <f t="shared" si="996"/>
        <v>0</v>
      </c>
      <c r="L1161" s="9">
        <f t="shared" si="996"/>
        <v>0</v>
      </c>
      <c r="M1161" s="9">
        <f t="shared" si="996"/>
        <v>0</v>
      </c>
      <c r="N1161" s="9">
        <f t="shared" si="996"/>
        <v>0</v>
      </c>
      <c r="O1161" s="9">
        <f t="shared" si="996"/>
        <v>0</v>
      </c>
      <c r="P1161" s="9">
        <f t="shared" si="996"/>
        <v>0</v>
      </c>
      <c r="Q1161" s="9">
        <f t="shared" si="996"/>
        <v>0</v>
      </c>
      <c r="R1161" s="9">
        <f t="shared" si="996"/>
        <v>0</v>
      </c>
      <c r="S1161" s="9">
        <f t="shared" si="996"/>
        <v>0</v>
      </c>
      <c r="T1161" s="9">
        <f t="shared" si="996"/>
        <v>0</v>
      </c>
      <c r="U1161" s="9">
        <f t="shared" si="996"/>
        <v>0</v>
      </c>
      <c r="V1161" s="9">
        <f t="shared" si="996"/>
        <v>0</v>
      </c>
      <c r="W1161" s="9">
        <f t="shared" si="996"/>
        <v>0</v>
      </c>
      <c r="X1161" s="9">
        <f t="shared" si="996"/>
        <v>0</v>
      </c>
      <c r="Y1161" s="9">
        <f t="shared" si="996"/>
        <v>0</v>
      </c>
      <c r="Z1161" s="9">
        <f t="shared" si="996"/>
        <v>0</v>
      </c>
    </row>
    <row r="1162" spans="1:26" ht="33" hidden="1" x14ac:dyDescent="0.25">
      <c r="A1162" s="25" t="s">
        <v>37</v>
      </c>
      <c r="B1162" s="26" t="s">
        <v>318</v>
      </c>
      <c r="C1162" s="26" t="s">
        <v>146</v>
      </c>
      <c r="D1162" s="26" t="s">
        <v>80</v>
      </c>
      <c r="E1162" s="26" t="s">
        <v>673</v>
      </c>
      <c r="F1162" s="26" t="s">
        <v>38</v>
      </c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</row>
    <row r="1163" spans="1:26" ht="33" hidden="1" x14ac:dyDescent="0.25">
      <c r="A1163" s="25" t="s">
        <v>639</v>
      </c>
      <c r="B1163" s="26" t="s">
        <v>318</v>
      </c>
      <c r="C1163" s="26" t="s">
        <v>146</v>
      </c>
      <c r="D1163" s="26" t="s">
        <v>80</v>
      </c>
      <c r="E1163" s="26" t="s">
        <v>603</v>
      </c>
      <c r="F1163" s="26"/>
      <c r="G1163" s="9">
        <f t="shared" ref="G1163" si="997">G1164+G1166</f>
        <v>85099</v>
      </c>
      <c r="H1163" s="9">
        <f t="shared" ref="H1163:N1163" si="998">H1164+H1166</f>
        <v>66588</v>
      </c>
      <c r="I1163" s="9">
        <f t="shared" si="998"/>
        <v>0</v>
      </c>
      <c r="J1163" s="9">
        <f t="shared" si="998"/>
        <v>0</v>
      </c>
      <c r="K1163" s="9">
        <f t="shared" si="998"/>
        <v>0</v>
      </c>
      <c r="L1163" s="9">
        <f t="shared" si="998"/>
        <v>0</v>
      </c>
      <c r="M1163" s="9">
        <f t="shared" si="998"/>
        <v>85099</v>
      </c>
      <c r="N1163" s="9">
        <f t="shared" si="998"/>
        <v>66588</v>
      </c>
      <c r="O1163" s="9">
        <f t="shared" ref="O1163:T1163" si="999">O1164+O1166</f>
        <v>0</v>
      </c>
      <c r="P1163" s="9">
        <f t="shared" si="999"/>
        <v>0</v>
      </c>
      <c r="Q1163" s="9">
        <f t="shared" si="999"/>
        <v>0</v>
      </c>
      <c r="R1163" s="9">
        <f t="shared" si="999"/>
        <v>0</v>
      </c>
      <c r="S1163" s="9">
        <f t="shared" si="999"/>
        <v>85099</v>
      </c>
      <c r="T1163" s="9">
        <f t="shared" si="999"/>
        <v>66588</v>
      </c>
      <c r="U1163" s="9">
        <f t="shared" ref="U1163:Z1163" si="1000">U1164+U1166</f>
        <v>0</v>
      </c>
      <c r="V1163" s="9">
        <f t="shared" si="1000"/>
        <v>0</v>
      </c>
      <c r="W1163" s="9">
        <f t="shared" si="1000"/>
        <v>0</v>
      </c>
      <c r="X1163" s="9">
        <f t="shared" si="1000"/>
        <v>0</v>
      </c>
      <c r="Y1163" s="9">
        <f t="shared" si="1000"/>
        <v>85099</v>
      </c>
      <c r="Z1163" s="9">
        <f t="shared" si="1000"/>
        <v>66588</v>
      </c>
    </row>
    <row r="1164" spans="1:26" ht="33" hidden="1" x14ac:dyDescent="0.25">
      <c r="A1164" s="25" t="s">
        <v>243</v>
      </c>
      <c r="B1164" s="26" t="s">
        <v>318</v>
      </c>
      <c r="C1164" s="26" t="s">
        <v>146</v>
      </c>
      <c r="D1164" s="26" t="s">
        <v>80</v>
      </c>
      <c r="E1164" s="26" t="s">
        <v>603</v>
      </c>
      <c r="F1164" s="26" t="s">
        <v>31</v>
      </c>
      <c r="G1164" s="9">
        <f t="shared" ref="G1164:Z1164" si="1001">G1165</f>
        <v>73987</v>
      </c>
      <c r="H1164" s="9">
        <f t="shared" si="1001"/>
        <v>66588</v>
      </c>
      <c r="I1164" s="9">
        <f t="shared" si="1001"/>
        <v>0</v>
      </c>
      <c r="J1164" s="9">
        <f t="shared" si="1001"/>
        <v>0</v>
      </c>
      <c r="K1164" s="9">
        <f t="shared" si="1001"/>
        <v>0</v>
      </c>
      <c r="L1164" s="9">
        <f t="shared" si="1001"/>
        <v>0</v>
      </c>
      <c r="M1164" s="9">
        <f t="shared" si="1001"/>
        <v>73987</v>
      </c>
      <c r="N1164" s="9">
        <f t="shared" si="1001"/>
        <v>66588</v>
      </c>
      <c r="O1164" s="9">
        <f t="shared" si="1001"/>
        <v>0</v>
      </c>
      <c r="P1164" s="9">
        <f t="shared" si="1001"/>
        <v>0</v>
      </c>
      <c r="Q1164" s="9">
        <f t="shared" si="1001"/>
        <v>0</v>
      </c>
      <c r="R1164" s="9">
        <f t="shared" si="1001"/>
        <v>0</v>
      </c>
      <c r="S1164" s="9">
        <f t="shared" si="1001"/>
        <v>73987</v>
      </c>
      <c r="T1164" s="9">
        <f t="shared" si="1001"/>
        <v>66588</v>
      </c>
      <c r="U1164" s="9">
        <f t="shared" si="1001"/>
        <v>0</v>
      </c>
      <c r="V1164" s="9">
        <f t="shared" si="1001"/>
        <v>0</v>
      </c>
      <c r="W1164" s="9">
        <f t="shared" si="1001"/>
        <v>0</v>
      </c>
      <c r="X1164" s="9">
        <f t="shared" si="1001"/>
        <v>0</v>
      </c>
      <c r="Y1164" s="9">
        <f t="shared" si="1001"/>
        <v>73987</v>
      </c>
      <c r="Z1164" s="9">
        <f t="shared" si="1001"/>
        <v>66588</v>
      </c>
    </row>
    <row r="1165" spans="1:26" ht="33" hidden="1" x14ac:dyDescent="0.25">
      <c r="A1165" s="25" t="s">
        <v>37</v>
      </c>
      <c r="B1165" s="26" t="s">
        <v>318</v>
      </c>
      <c r="C1165" s="26" t="s">
        <v>146</v>
      </c>
      <c r="D1165" s="26" t="s">
        <v>80</v>
      </c>
      <c r="E1165" s="26" t="s">
        <v>603</v>
      </c>
      <c r="F1165" s="26" t="s">
        <v>38</v>
      </c>
      <c r="G1165" s="9">
        <v>73987</v>
      </c>
      <c r="H1165" s="9">
        <v>66588</v>
      </c>
      <c r="I1165" s="86"/>
      <c r="J1165" s="86"/>
      <c r="K1165" s="86"/>
      <c r="L1165" s="86"/>
      <c r="M1165" s="9">
        <f>G1165+I1165+J1165+K1165+L1165</f>
        <v>73987</v>
      </c>
      <c r="N1165" s="9">
        <f>H1165+L1165</f>
        <v>66588</v>
      </c>
      <c r="O1165" s="87"/>
      <c r="P1165" s="87"/>
      <c r="Q1165" s="87"/>
      <c r="R1165" s="87"/>
      <c r="S1165" s="9">
        <f>M1165+O1165+P1165+Q1165+R1165</f>
        <v>73987</v>
      </c>
      <c r="T1165" s="9">
        <f>N1165+R1165</f>
        <v>66588</v>
      </c>
      <c r="U1165" s="87"/>
      <c r="V1165" s="87"/>
      <c r="W1165" s="87"/>
      <c r="X1165" s="87"/>
      <c r="Y1165" s="9">
        <f>S1165+U1165+V1165+W1165+X1165</f>
        <v>73987</v>
      </c>
      <c r="Z1165" s="9">
        <f>T1165+X1165</f>
        <v>66588</v>
      </c>
    </row>
    <row r="1166" spans="1:26" ht="20.100000000000001" hidden="1" customHeight="1" x14ac:dyDescent="0.25">
      <c r="A1166" s="25" t="s">
        <v>66</v>
      </c>
      <c r="B1166" s="26" t="s">
        <v>318</v>
      </c>
      <c r="C1166" s="26" t="s">
        <v>146</v>
      </c>
      <c r="D1166" s="26" t="s">
        <v>80</v>
      </c>
      <c r="E1166" s="26" t="s">
        <v>603</v>
      </c>
      <c r="F1166" s="26" t="s">
        <v>67</v>
      </c>
      <c r="G1166" s="9">
        <f t="shared" ref="G1166:Z1166" si="1002">G1167</f>
        <v>11112</v>
      </c>
      <c r="H1166" s="9">
        <f t="shared" si="1002"/>
        <v>0</v>
      </c>
      <c r="I1166" s="9">
        <f t="shared" si="1002"/>
        <v>0</v>
      </c>
      <c r="J1166" s="9">
        <f t="shared" si="1002"/>
        <v>0</v>
      </c>
      <c r="K1166" s="9">
        <f t="shared" si="1002"/>
        <v>0</v>
      </c>
      <c r="L1166" s="9">
        <f t="shared" si="1002"/>
        <v>0</v>
      </c>
      <c r="M1166" s="9">
        <f t="shared" si="1002"/>
        <v>11112</v>
      </c>
      <c r="N1166" s="9">
        <f t="shared" si="1002"/>
        <v>0</v>
      </c>
      <c r="O1166" s="9">
        <f t="shared" si="1002"/>
        <v>0</v>
      </c>
      <c r="P1166" s="9">
        <f t="shared" si="1002"/>
        <v>0</v>
      </c>
      <c r="Q1166" s="9">
        <f t="shared" si="1002"/>
        <v>0</v>
      </c>
      <c r="R1166" s="9">
        <f t="shared" si="1002"/>
        <v>0</v>
      </c>
      <c r="S1166" s="9">
        <f t="shared" si="1002"/>
        <v>11112</v>
      </c>
      <c r="T1166" s="9">
        <f t="shared" si="1002"/>
        <v>0</v>
      </c>
      <c r="U1166" s="9">
        <f t="shared" si="1002"/>
        <v>0</v>
      </c>
      <c r="V1166" s="9">
        <f t="shared" si="1002"/>
        <v>0</v>
      </c>
      <c r="W1166" s="9">
        <f t="shared" si="1002"/>
        <v>0</v>
      </c>
      <c r="X1166" s="9">
        <f t="shared" si="1002"/>
        <v>0</v>
      </c>
      <c r="Y1166" s="9">
        <f t="shared" si="1002"/>
        <v>11112</v>
      </c>
      <c r="Z1166" s="9">
        <f t="shared" si="1002"/>
        <v>0</v>
      </c>
    </row>
    <row r="1167" spans="1:26" ht="49.5" hidden="1" x14ac:dyDescent="0.25">
      <c r="A1167" s="25" t="s">
        <v>408</v>
      </c>
      <c r="B1167" s="26" t="s">
        <v>318</v>
      </c>
      <c r="C1167" s="26" t="s">
        <v>146</v>
      </c>
      <c r="D1167" s="26" t="s">
        <v>80</v>
      </c>
      <c r="E1167" s="26" t="s">
        <v>603</v>
      </c>
      <c r="F1167" s="26" t="s">
        <v>253</v>
      </c>
      <c r="G1167" s="9">
        <v>11112</v>
      </c>
      <c r="H1167" s="9"/>
      <c r="I1167" s="86"/>
      <c r="J1167" s="86"/>
      <c r="K1167" s="86"/>
      <c r="L1167" s="86"/>
      <c r="M1167" s="9">
        <f>G1167+I1167+J1167+K1167+L1167</f>
        <v>11112</v>
      </c>
      <c r="N1167" s="9">
        <f>H1167+L1167</f>
        <v>0</v>
      </c>
      <c r="O1167" s="87"/>
      <c r="P1167" s="87"/>
      <c r="Q1167" s="87"/>
      <c r="R1167" s="87"/>
      <c r="S1167" s="9">
        <f>M1167+O1167+P1167+Q1167+R1167</f>
        <v>11112</v>
      </c>
      <c r="T1167" s="9">
        <f>N1167+R1167</f>
        <v>0</v>
      </c>
      <c r="U1167" s="87"/>
      <c r="V1167" s="87"/>
      <c r="W1167" s="87"/>
      <c r="X1167" s="87"/>
      <c r="Y1167" s="9">
        <f>S1167+U1167+V1167+W1167+X1167</f>
        <v>11112</v>
      </c>
      <c r="Z1167" s="9">
        <f>T1167+X1167</f>
        <v>0</v>
      </c>
    </row>
    <row r="1168" spans="1:26" ht="49.5" hidden="1" x14ac:dyDescent="0.25">
      <c r="A1168" s="25" t="s">
        <v>671</v>
      </c>
      <c r="B1168" s="26" t="s">
        <v>318</v>
      </c>
      <c r="C1168" s="26" t="s">
        <v>146</v>
      </c>
      <c r="D1168" s="26" t="s">
        <v>80</v>
      </c>
      <c r="E1168" s="26" t="s">
        <v>720</v>
      </c>
      <c r="F1168" s="26"/>
      <c r="G1168" s="9">
        <f t="shared" ref="G1168:V1169" si="1003">G1169</f>
        <v>16667</v>
      </c>
      <c r="H1168" s="9">
        <f t="shared" si="1003"/>
        <v>0</v>
      </c>
      <c r="I1168" s="9">
        <f t="shared" si="1003"/>
        <v>0</v>
      </c>
      <c r="J1168" s="9">
        <f t="shared" si="1003"/>
        <v>0</v>
      </c>
      <c r="K1168" s="9">
        <f t="shared" si="1003"/>
        <v>0</v>
      </c>
      <c r="L1168" s="9">
        <f t="shared" si="1003"/>
        <v>0</v>
      </c>
      <c r="M1168" s="9">
        <f t="shared" si="1003"/>
        <v>16667</v>
      </c>
      <c r="N1168" s="9">
        <f t="shared" si="1003"/>
        <v>0</v>
      </c>
      <c r="O1168" s="9">
        <f t="shared" si="1003"/>
        <v>0</v>
      </c>
      <c r="P1168" s="9">
        <f t="shared" si="1003"/>
        <v>0</v>
      </c>
      <c r="Q1168" s="9">
        <f t="shared" si="1003"/>
        <v>0</v>
      </c>
      <c r="R1168" s="9">
        <f t="shared" si="1003"/>
        <v>0</v>
      </c>
      <c r="S1168" s="9">
        <f t="shared" si="1003"/>
        <v>16667</v>
      </c>
      <c r="T1168" s="9">
        <f t="shared" si="1003"/>
        <v>0</v>
      </c>
      <c r="U1168" s="9">
        <f t="shared" si="1003"/>
        <v>0</v>
      </c>
      <c r="V1168" s="9">
        <f t="shared" si="1003"/>
        <v>0</v>
      </c>
      <c r="W1168" s="9">
        <f t="shared" ref="U1168:Z1169" si="1004">W1169</f>
        <v>0</v>
      </c>
      <c r="X1168" s="9">
        <f t="shared" si="1004"/>
        <v>0</v>
      </c>
      <c r="Y1168" s="9">
        <f t="shared" si="1004"/>
        <v>16667</v>
      </c>
      <c r="Z1168" s="9">
        <f t="shared" si="1004"/>
        <v>0</v>
      </c>
    </row>
    <row r="1169" spans="1:26" ht="33" hidden="1" x14ac:dyDescent="0.25">
      <c r="A1169" s="25" t="s">
        <v>243</v>
      </c>
      <c r="B1169" s="26" t="s">
        <v>318</v>
      </c>
      <c r="C1169" s="26" t="s">
        <v>146</v>
      </c>
      <c r="D1169" s="26" t="s">
        <v>80</v>
      </c>
      <c r="E1169" s="26" t="s">
        <v>720</v>
      </c>
      <c r="F1169" s="26" t="s">
        <v>31</v>
      </c>
      <c r="G1169" s="9">
        <f t="shared" si="1003"/>
        <v>16667</v>
      </c>
      <c r="H1169" s="9">
        <f t="shared" si="1003"/>
        <v>0</v>
      </c>
      <c r="I1169" s="9">
        <f t="shared" si="1003"/>
        <v>0</v>
      </c>
      <c r="J1169" s="9">
        <f t="shared" si="1003"/>
        <v>0</v>
      </c>
      <c r="K1169" s="9">
        <f t="shared" si="1003"/>
        <v>0</v>
      </c>
      <c r="L1169" s="9">
        <f t="shared" si="1003"/>
        <v>0</v>
      </c>
      <c r="M1169" s="9">
        <f t="shared" si="1003"/>
        <v>16667</v>
      </c>
      <c r="N1169" s="9">
        <f t="shared" si="1003"/>
        <v>0</v>
      </c>
      <c r="O1169" s="9">
        <f t="shared" si="1003"/>
        <v>0</v>
      </c>
      <c r="P1169" s="9">
        <f t="shared" si="1003"/>
        <v>0</v>
      </c>
      <c r="Q1169" s="9">
        <f t="shared" si="1003"/>
        <v>0</v>
      </c>
      <c r="R1169" s="9">
        <f t="shared" si="1003"/>
        <v>0</v>
      </c>
      <c r="S1169" s="9">
        <f t="shared" si="1003"/>
        <v>16667</v>
      </c>
      <c r="T1169" s="9">
        <f t="shared" si="1003"/>
        <v>0</v>
      </c>
      <c r="U1169" s="9">
        <f t="shared" si="1004"/>
        <v>0</v>
      </c>
      <c r="V1169" s="9">
        <f t="shared" si="1004"/>
        <v>0</v>
      </c>
      <c r="W1169" s="9">
        <f t="shared" si="1004"/>
        <v>0</v>
      </c>
      <c r="X1169" s="9">
        <f t="shared" si="1004"/>
        <v>0</v>
      </c>
      <c r="Y1169" s="9">
        <f t="shared" si="1004"/>
        <v>16667</v>
      </c>
      <c r="Z1169" s="9">
        <f t="shared" si="1004"/>
        <v>0</v>
      </c>
    </row>
    <row r="1170" spans="1:26" ht="33" hidden="1" x14ac:dyDescent="0.25">
      <c r="A1170" s="25" t="s">
        <v>37</v>
      </c>
      <c r="B1170" s="26" t="s">
        <v>318</v>
      </c>
      <c r="C1170" s="26" t="s">
        <v>146</v>
      </c>
      <c r="D1170" s="26" t="s">
        <v>80</v>
      </c>
      <c r="E1170" s="26" t="s">
        <v>720</v>
      </c>
      <c r="F1170" s="26" t="s">
        <v>38</v>
      </c>
      <c r="G1170" s="9">
        <v>16667</v>
      </c>
      <c r="H1170" s="9"/>
      <c r="I1170" s="86"/>
      <c r="J1170" s="86"/>
      <c r="K1170" s="86"/>
      <c r="L1170" s="86"/>
      <c r="M1170" s="9">
        <f>G1170+I1170+J1170+K1170+L1170</f>
        <v>16667</v>
      </c>
      <c r="N1170" s="9">
        <f>H1170+L1170</f>
        <v>0</v>
      </c>
      <c r="O1170" s="87"/>
      <c r="P1170" s="87"/>
      <c r="Q1170" s="87"/>
      <c r="R1170" s="87"/>
      <c r="S1170" s="9">
        <f>M1170+O1170+P1170+Q1170+R1170</f>
        <v>16667</v>
      </c>
      <c r="T1170" s="9">
        <f>N1170+R1170</f>
        <v>0</v>
      </c>
      <c r="U1170" s="87"/>
      <c r="V1170" s="87"/>
      <c r="W1170" s="87"/>
      <c r="X1170" s="87"/>
      <c r="Y1170" s="9">
        <f>S1170+U1170+V1170+W1170+X1170</f>
        <v>16667</v>
      </c>
      <c r="Z1170" s="9">
        <f>T1170+X1170</f>
        <v>0</v>
      </c>
    </row>
    <row r="1171" spans="1:26" ht="20.100000000000001" hidden="1" customHeight="1" x14ac:dyDescent="0.25">
      <c r="A1171" s="25" t="s">
        <v>62</v>
      </c>
      <c r="B1171" s="26" t="s">
        <v>318</v>
      </c>
      <c r="C1171" s="26" t="s">
        <v>146</v>
      </c>
      <c r="D1171" s="26" t="s">
        <v>80</v>
      </c>
      <c r="E1171" s="26" t="s">
        <v>63</v>
      </c>
      <c r="F1171" s="26"/>
      <c r="G1171" s="9">
        <f t="shared" ref="G1171:V1174" si="1005">G1172</f>
        <v>2617</v>
      </c>
      <c r="H1171" s="9">
        <f t="shared" si="1005"/>
        <v>0</v>
      </c>
      <c r="I1171" s="9">
        <f t="shared" si="1005"/>
        <v>0</v>
      </c>
      <c r="J1171" s="9">
        <f t="shared" si="1005"/>
        <v>0</v>
      </c>
      <c r="K1171" s="9">
        <f t="shared" si="1005"/>
        <v>0</v>
      </c>
      <c r="L1171" s="9">
        <f t="shared" si="1005"/>
        <v>0</v>
      </c>
      <c r="M1171" s="9">
        <f t="shared" si="1005"/>
        <v>2617</v>
      </c>
      <c r="N1171" s="9">
        <f t="shared" si="1005"/>
        <v>0</v>
      </c>
      <c r="O1171" s="9">
        <f t="shared" si="1005"/>
        <v>0</v>
      </c>
      <c r="P1171" s="9">
        <f t="shared" si="1005"/>
        <v>1839</v>
      </c>
      <c r="Q1171" s="9">
        <f t="shared" si="1005"/>
        <v>0</v>
      </c>
      <c r="R1171" s="9">
        <f t="shared" si="1005"/>
        <v>0</v>
      </c>
      <c r="S1171" s="9">
        <f t="shared" si="1005"/>
        <v>4456</v>
      </c>
      <c r="T1171" s="9">
        <f t="shared" si="1005"/>
        <v>0</v>
      </c>
      <c r="U1171" s="9">
        <f t="shared" si="1005"/>
        <v>0</v>
      </c>
      <c r="V1171" s="9">
        <f t="shared" si="1005"/>
        <v>0</v>
      </c>
      <c r="W1171" s="9">
        <f t="shared" ref="U1171:Z1174" si="1006">W1172</f>
        <v>0</v>
      </c>
      <c r="X1171" s="9">
        <f t="shared" si="1006"/>
        <v>0</v>
      </c>
      <c r="Y1171" s="9">
        <f t="shared" si="1006"/>
        <v>4456</v>
      </c>
      <c r="Z1171" s="9">
        <f t="shared" si="1006"/>
        <v>0</v>
      </c>
    </row>
    <row r="1172" spans="1:26" ht="20.100000000000001" hidden="1" customHeight="1" x14ac:dyDescent="0.25">
      <c r="A1172" s="25" t="s">
        <v>15</v>
      </c>
      <c r="B1172" s="26" t="s">
        <v>318</v>
      </c>
      <c r="C1172" s="26" t="s">
        <v>146</v>
      </c>
      <c r="D1172" s="26" t="s">
        <v>80</v>
      </c>
      <c r="E1172" s="26" t="s">
        <v>64</v>
      </c>
      <c r="F1172" s="26"/>
      <c r="G1172" s="9">
        <f t="shared" si="1005"/>
        <v>2617</v>
      </c>
      <c r="H1172" s="9">
        <f t="shared" si="1005"/>
        <v>0</v>
      </c>
      <c r="I1172" s="9">
        <f t="shared" si="1005"/>
        <v>0</v>
      </c>
      <c r="J1172" s="9">
        <f t="shared" si="1005"/>
        <v>0</v>
      </c>
      <c r="K1172" s="9">
        <f t="shared" si="1005"/>
        <v>0</v>
      </c>
      <c r="L1172" s="9">
        <f t="shared" si="1005"/>
        <v>0</v>
      </c>
      <c r="M1172" s="9">
        <f t="shared" si="1005"/>
        <v>2617</v>
      </c>
      <c r="N1172" s="9">
        <f t="shared" si="1005"/>
        <v>0</v>
      </c>
      <c r="O1172" s="9">
        <f t="shared" si="1005"/>
        <v>0</v>
      </c>
      <c r="P1172" s="9">
        <f t="shared" si="1005"/>
        <v>1839</v>
      </c>
      <c r="Q1172" s="9">
        <f t="shared" si="1005"/>
        <v>0</v>
      </c>
      <c r="R1172" s="9">
        <f t="shared" si="1005"/>
        <v>0</v>
      </c>
      <c r="S1172" s="9">
        <f t="shared" si="1005"/>
        <v>4456</v>
      </c>
      <c r="T1172" s="9">
        <f t="shared" si="1005"/>
        <v>0</v>
      </c>
      <c r="U1172" s="9">
        <f t="shared" si="1006"/>
        <v>0</v>
      </c>
      <c r="V1172" s="9">
        <f t="shared" si="1006"/>
        <v>0</v>
      </c>
      <c r="W1172" s="9">
        <f t="shared" si="1006"/>
        <v>0</v>
      </c>
      <c r="X1172" s="9">
        <f t="shared" si="1006"/>
        <v>0</v>
      </c>
      <c r="Y1172" s="9">
        <f t="shared" si="1006"/>
        <v>4456</v>
      </c>
      <c r="Z1172" s="9">
        <f t="shared" si="1006"/>
        <v>0</v>
      </c>
    </row>
    <row r="1173" spans="1:26" ht="20.100000000000001" hidden="1" customHeight="1" x14ac:dyDescent="0.25">
      <c r="A1173" s="25" t="s">
        <v>327</v>
      </c>
      <c r="B1173" s="26" t="s">
        <v>318</v>
      </c>
      <c r="C1173" s="26" t="s">
        <v>146</v>
      </c>
      <c r="D1173" s="26" t="s">
        <v>80</v>
      </c>
      <c r="E1173" s="26" t="s">
        <v>387</v>
      </c>
      <c r="F1173" s="26"/>
      <c r="G1173" s="9">
        <f t="shared" si="1005"/>
        <v>2617</v>
      </c>
      <c r="H1173" s="9">
        <f t="shared" si="1005"/>
        <v>0</v>
      </c>
      <c r="I1173" s="9">
        <f t="shared" si="1005"/>
        <v>0</v>
      </c>
      <c r="J1173" s="9">
        <f t="shared" si="1005"/>
        <v>0</v>
      </c>
      <c r="K1173" s="9">
        <f t="shared" si="1005"/>
        <v>0</v>
      </c>
      <c r="L1173" s="9">
        <f t="shared" si="1005"/>
        <v>0</v>
      </c>
      <c r="M1173" s="9">
        <f t="shared" si="1005"/>
        <v>2617</v>
      </c>
      <c r="N1173" s="9">
        <f t="shared" si="1005"/>
        <v>0</v>
      </c>
      <c r="O1173" s="9">
        <f t="shared" si="1005"/>
        <v>0</v>
      </c>
      <c r="P1173" s="9">
        <f t="shared" si="1005"/>
        <v>1839</v>
      </c>
      <c r="Q1173" s="9">
        <f t="shared" si="1005"/>
        <v>0</v>
      </c>
      <c r="R1173" s="9">
        <f t="shared" si="1005"/>
        <v>0</v>
      </c>
      <c r="S1173" s="9">
        <f t="shared" si="1005"/>
        <v>4456</v>
      </c>
      <c r="T1173" s="9">
        <f t="shared" si="1005"/>
        <v>0</v>
      </c>
      <c r="U1173" s="9">
        <f t="shared" si="1006"/>
        <v>0</v>
      </c>
      <c r="V1173" s="9">
        <f t="shared" si="1006"/>
        <v>0</v>
      </c>
      <c r="W1173" s="9">
        <f t="shared" si="1006"/>
        <v>0</v>
      </c>
      <c r="X1173" s="9">
        <f t="shared" si="1006"/>
        <v>0</v>
      </c>
      <c r="Y1173" s="9">
        <f t="shared" si="1006"/>
        <v>4456</v>
      </c>
      <c r="Z1173" s="9">
        <f t="shared" si="1006"/>
        <v>0</v>
      </c>
    </row>
    <row r="1174" spans="1:26" ht="33" hidden="1" x14ac:dyDescent="0.25">
      <c r="A1174" s="25" t="s">
        <v>243</v>
      </c>
      <c r="B1174" s="26" t="s">
        <v>318</v>
      </c>
      <c r="C1174" s="26" t="s">
        <v>146</v>
      </c>
      <c r="D1174" s="26" t="s">
        <v>80</v>
      </c>
      <c r="E1174" s="26" t="s">
        <v>387</v>
      </c>
      <c r="F1174" s="26" t="s">
        <v>31</v>
      </c>
      <c r="G1174" s="9">
        <f t="shared" si="1005"/>
        <v>2617</v>
      </c>
      <c r="H1174" s="9">
        <f t="shared" si="1005"/>
        <v>0</v>
      </c>
      <c r="I1174" s="9">
        <f t="shared" si="1005"/>
        <v>0</v>
      </c>
      <c r="J1174" s="9">
        <f t="shared" si="1005"/>
        <v>0</v>
      </c>
      <c r="K1174" s="9">
        <f t="shared" si="1005"/>
        <v>0</v>
      </c>
      <c r="L1174" s="9">
        <f t="shared" si="1005"/>
        <v>0</v>
      </c>
      <c r="M1174" s="9">
        <f t="shared" si="1005"/>
        <v>2617</v>
      </c>
      <c r="N1174" s="9">
        <f t="shared" si="1005"/>
        <v>0</v>
      </c>
      <c r="O1174" s="9">
        <f t="shared" si="1005"/>
        <v>0</v>
      </c>
      <c r="P1174" s="9">
        <f t="shared" si="1005"/>
        <v>1839</v>
      </c>
      <c r="Q1174" s="9">
        <f t="shared" si="1005"/>
        <v>0</v>
      </c>
      <c r="R1174" s="9">
        <f t="shared" si="1005"/>
        <v>0</v>
      </c>
      <c r="S1174" s="9">
        <f t="shared" si="1005"/>
        <v>4456</v>
      </c>
      <c r="T1174" s="9">
        <f t="shared" si="1005"/>
        <v>0</v>
      </c>
      <c r="U1174" s="9">
        <f t="shared" si="1006"/>
        <v>0</v>
      </c>
      <c r="V1174" s="9">
        <f t="shared" si="1006"/>
        <v>0</v>
      </c>
      <c r="W1174" s="9">
        <f t="shared" si="1006"/>
        <v>0</v>
      </c>
      <c r="X1174" s="9">
        <f t="shared" si="1006"/>
        <v>0</v>
      </c>
      <c r="Y1174" s="9">
        <f t="shared" si="1006"/>
        <v>4456</v>
      </c>
      <c r="Z1174" s="9">
        <f t="shared" si="1006"/>
        <v>0</v>
      </c>
    </row>
    <row r="1175" spans="1:26" ht="33" hidden="1" x14ac:dyDescent="0.25">
      <c r="A1175" s="25" t="s">
        <v>37</v>
      </c>
      <c r="B1175" s="26" t="s">
        <v>318</v>
      </c>
      <c r="C1175" s="26" t="s">
        <v>146</v>
      </c>
      <c r="D1175" s="26" t="s">
        <v>80</v>
      </c>
      <c r="E1175" s="26" t="s">
        <v>387</v>
      </c>
      <c r="F1175" s="26" t="s">
        <v>38</v>
      </c>
      <c r="G1175" s="9">
        <v>2617</v>
      </c>
      <c r="H1175" s="9"/>
      <c r="I1175" s="86"/>
      <c r="J1175" s="86"/>
      <c r="K1175" s="86"/>
      <c r="L1175" s="86"/>
      <c r="M1175" s="9">
        <f>G1175+I1175+J1175+K1175+L1175</f>
        <v>2617</v>
      </c>
      <c r="N1175" s="9">
        <f>H1175+L1175</f>
        <v>0</v>
      </c>
      <c r="O1175" s="87"/>
      <c r="P1175" s="9">
        <v>1839</v>
      </c>
      <c r="Q1175" s="87"/>
      <c r="R1175" s="87"/>
      <c r="S1175" s="9">
        <f>M1175+O1175+P1175+Q1175+R1175</f>
        <v>4456</v>
      </c>
      <c r="T1175" s="9">
        <f>N1175+R1175</f>
        <v>0</v>
      </c>
      <c r="U1175" s="87"/>
      <c r="V1175" s="9"/>
      <c r="W1175" s="87"/>
      <c r="X1175" s="87"/>
      <c r="Y1175" s="9">
        <f>S1175+U1175+V1175+W1175+X1175</f>
        <v>4456</v>
      </c>
      <c r="Z1175" s="9">
        <f>T1175+X1175</f>
        <v>0</v>
      </c>
    </row>
    <row r="1176" spans="1:26" ht="18.75" hidden="1" customHeight="1" x14ac:dyDescent="0.25">
      <c r="A1176" s="25"/>
      <c r="B1176" s="26"/>
      <c r="C1176" s="26"/>
      <c r="D1176" s="26"/>
      <c r="E1176" s="26"/>
      <c r="F1176" s="26"/>
      <c r="G1176" s="9"/>
      <c r="H1176" s="9"/>
      <c r="I1176" s="86"/>
      <c r="J1176" s="86"/>
      <c r="K1176" s="86"/>
      <c r="L1176" s="86"/>
      <c r="M1176" s="86"/>
      <c r="N1176" s="86"/>
      <c r="O1176" s="87"/>
      <c r="P1176" s="87"/>
      <c r="Q1176" s="87"/>
      <c r="R1176" s="87"/>
      <c r="S1176" s="87"/>
      <c r="T1176" s="87"/>
      <c r="U1176" s="87"/>
      <c r="V1176" s="87"/>
      <c r="W1176" s="87"/>
      <c r="X1176" s="87"/>
      <c r="Y1176" s="87"/>
      <c r="Z1176" s="87"/>
    </row>
    <row r="1177" spans="1:26" ht="42" hidden="1" customHeight="1" x14ac:dyDescent="0.35">
      <c r="A1177" s="23" t="s">
        <v>328</v>
      </c>
      <c r="B1177" s="24" t="s">
        <v>318</v>
      </c>
      <c r="C1177" s="24" t="s">
        <v>146</v>
      </c>
      <c r="D1177" s="24" t="s">
        <v>146</v>
      </c>
      <c r="E1177" s="62"/>
      <c r="F1177" s="24"/>
      <c r="G1177" s="15">
        <f>G1178+G1192+G1201+G1183+G1206</f>
        <v>125917</v>
      </c>
      <c r="H1177" s="15">
        <f t="shared" ref="H1177:N1177" si="1007">H1178+H1192+H1201+H1183+H1206</f>
        <v>0</v>
      </c>
      <c r="I1177" s="15">
        <f t="shared" si="1007"/>
        <v>0</v>
      </c>
      <c r="J1177" s="15">
        <f t="shared" si="1007"/>
        <v>0</v>
      </c>
      <c r="K1177" s="15">
        <f t="shared" si="1007"/>
        <v>0</v>
      </c>
      <c r="L1177" s="15">
        <f t="shared" si="1007"/>
        <v>0</v>
      </c>
      <c r="M1177" s="15">
        <f t="shared" si="1007"/>
        <v>125917</v>
      </c>
      <c r="N1177" s="15">
        <f t="shared" si="1007"/>
        <v>0</v>
      </c>
      <c r="O1177" s="15">
        <f t="shared" ref="O1177:T1177" si="1008">O1178+O1192+O1201+O1183+O1206</f>
        <v>0</v>
      </c>
      <c r="P1177" s="15">
        <f t="shared" si="1008"/>
        <v>0</v>
      </c>
      <c r="Q1177" s="15">
        <f t="shared" si="1008"/>
        <v>0</v>
      </c>
      <c r="R1177" s="15">
        <f t="shared" si="1008"/>
        <v>0</v>
      </c>
      <c r="S1177" s="15">
        <f t="shared" si="1008"/>
        <v>125917</v>
      </c>
      <c r="T1177" s="15">
        <f t="shared" si="1008"/>
        <v>0</v>
      </c>
      <c r="U1177" s="15">
        <f t="shared" ref="U1177:Z1177" si="1009">U1178+U1192+U1201+U1183+U1206</f>
        <v>0</v>
      </c>
      <c r="V1177" s="15">
        <f t="shared" si="1009"/>
        <v>0</v>
      </c>
      <c r="W1177" s="15">
        <f t="shared" si="1009"/>
        <v>0</v>
      </c>
      <c r="X1177" s="15">
        <f t="shared" si="1009"/>
        <v>0</v>
      </c>
      <c r="Y1177" s="15">
        <f t="shared" si="1009"/>
        <v>125917</v>
      </c>
      <c r="Z1177" s="15">
        <f t="shared" si="1009"/>
        <v>0</v>
      </c>
    </row>
    <row r="1178" spans="1:26" ht="37.5" hidden="1" customHeight="1" x14ac:dyDescent="0.3">
      <c r="A1178" s="25" t="s">
        <v>709</v>
      </c>
      <c r="B1178" s="26" t="s">
        <v>318</v>
      </c>
      <c r="C1178" s="26" t="s">
        <v>146</v>
      </c>
      <c r="D1178" s="26" t="s">
        <v>146</v>
      </c>
      <c r="E1178" s="26" t="s">
        <v>414</v>
      </c>
      <c r="F1178" s="24"/>
      <c r="G1178" s="9">
        <f t="shared" ref="G1178:V1181" si="1010">G1179</f>
        <v>0</v>
      </c>
      <c r="H1178" s="9">
        <f t="shared" si="1010"/>
        <v>0</v>
      </c>
      <c r="I1178" s="9">
        <f t="shared" si="1010"/>
        <v>0</v>
      </c>
      <c r="J1178" s="9">
        <f t="shared" si="1010"/>
        <v>0</v>
      </c>
      <c r="K1178" s="9">
        <f t="shared" si="1010"/>
        <v>0</v>
      </c>
      <c r="L1178" s="9">
        <f t="shared" si="1010"/>
        <v>0</v>
      </c>
      <c r="M1178" s="9">
        <f t="shared" si="1010"/>
        <v>0</v>
      </c>
      <c r="N1178" s="9">
        <f t="shared" si="1010"/>
        <v>0</v>
      </c>
      <c r="O1178" s="9">
        <f t="shared" si="1010"/>
        <v>0</v>
      </c>
      <c r="P1178" s="9">
        <f t="shared" si="1010"/>
        <v>0</v>
      </c>
      <c r="Q1178" s="9">
        <f t="shared" si="1010"/>
        <v>0</v>
      </c>
      <c r="R1178" s="9">
        <f t="shared" si="1010"/>
        <v>0</v>
      </c>
      <c r="S1178" s="9">
        <f t="shared" si="1010"/>
        <v>0</v>
      </c>
      <c r="T1178" s="9">
        <f t="shared" si="1010"/>
        <v>0</v>
      </c>
      <c r="U1178" s="9">
        <f t="shared" si="1010"/>
        <v>0</v>
      </c>
      <c r="V1178" s="9">
        <f t="shared" si="1010"/>
        <v>0</v>
      </c>
      <c r="W1178" s="9">
        <f t="shared" ref="U1178:Z1181" si="1011">W1179</f>
        <v>0</v>
      </c>
      <c r="X1178" s="9">
        <f t="shared" si="1011"/>
        <v>0</v>
      </c>
      <c r="Y1178" s="9">
        <f t="shared" si="1011"/>
        <v>0</v>
      </c>
      <c r="Z1178" s="9">
        <f t="shared" si="1011"/>
        <v>0</v>
      </c>
    </row>
    <row r="1179" spans="1:26" ht="36.75" hidden="1" customHeight="1" x14ac:dyDescent="0.25">
      <c r="A1179" s="28" t="s">
        <v>77</v>
      </c>
      <c r="B1179" s="26" t="s">
        <v>318</v>
      </c>
      <c r="C1179" s="26" t="s">
        <v>146</v>
      </c>
      <c r="D1179" s="26" t="s">
        <v>146</v>
      </c>
      <c r="E1179" s="26" t="s">
        <v>717</v>
      </c>
      <c r="F1179" s="47"/>
      <c r="G1179" s="9">
        <f t="shared" si="1010"/>
        <v>0</v>
      </c>
      <c r="H1179" s="9">
        <f t="shared" si="1010"/>
        <v>0</v>
      </c>
      <c r="I1179" s="9">
        <f t="shared" si="1010"/>
        <v>0</v>
      </c>
      <c r="J1179" s="9">
        <f t="shared" si="1010"/>
        <v>0</v>
      </c>
      <c r="K1179" s="9">
        <f t="shared" si="1010"/>
        <v>0</v>
      </c>
      <c r="L1179" s="9">
        <f t="shared" si="1010"/>
        <v>0</v>
      </c>
      <c r="M1179" s="9">
        <f t="shared" si="1010"/>
        <v>0</v>
      </c>
      <c r="N1179" s="9">
        <f t="shared" si="1010"/>
        <v>0</v>
      </c>
      <c r="O1179" s="9">
        <f t="shared" si="1010"/>
        <v>0</v>
      </c>
      <c r="P1179" s="9">
        <f t="shared" si="1010"/>
        <v>0</v>
      </c>
      <c r="Q1179" s="9">
        <f t="shared" si="1010"/>
        <v>0</v>
      </c>
      <c r="R1179" s="9">
        <f t="shared" si="1010"/>
        <v>0</v>
      </c>
      <c r="S1179" s="9">
        <f t="shared" si="1010"/>
        <v>0</v>
      </c>
      <c r="T1179" s="9">
        <f t="shared" si="1010"/>
        <v>0</v>
      </c>
      <c r="U1179" s="9">
        <f t="shared" si="1011"/>
        <v>0</v>
      </c>
      <c r="V1179" s="9">
        <f t="shared" si="1011"/>
        <v>0</v>
      </c>
      <c r="W1179" s="9">
        <f t="shared" si="1011"/>
        <v>0</v>
      </c>
      <c r="X1179" s="9">
        <f t="shared" si="1011"/>
        <v>0</v>
      </c>
      <c r="Y1179" s="9">
        <f t="shared" si="1011"/>
        <v>0</v>
      </c>
      <c r="Z1179" s="9">
        <f t="shared" si="1011"/>
        <v>0</v>
      </c>
    </row>
    <row r="1180" spans="1:26" ht="36.75" hidden="1" customHeight="1" x14ac:dyDescent="0.25">
      <c r="A1180" s="28" t="s">
        <v>329</v>
      </c>
      <c r="B1180" s="26" t="s">
        <v>318</v>
      </c>
      <c r="C1180" s="26" t="s">
        <v>146</v>
      </c>
      <c r="D1180" s="26" t="s">
        <v>146</v>
      </c>
      <c r="E1180" s="26" t="s">
        <v>718</v>
      </c>
      <c r="F1180" s="47"/>
      <c r="G1180" s="9">
        <f t="shared" si="1010"/>
        <v>0</v>
      </c>
      <c r="H1180" s="9">
        <f t="shared" si="1010"/>
        <v>0</v>
      </c>
      <c r="I1180" s="9">
        <f t="shared" si="1010"/>
        <v>0</v>
      </c>
      <c r="J1180" s="9">
        <f t="shared" si="1010"/>
        <v>0</v>
      </c>
      <c r="K1180" s="9">
        <f t="shared" si="1010"/>
        <v>0</v>
      </c>
      <c r="L1180" s="9">
        <f t="shared" si="1010"/>
        <v>0</v>
      </c>
      <c r="M1180" s="9">
        <f t="shared" si="1010"/>
        <v>0</v>
      </c>
      <c r="N1180" s="9">
        <f t="shared" si="1010"/>
        <v>0</v>
      </c>
      <c r="O1180" s="9">
        <f t="shared" si="1010"/>
        <v>0</v>
      </c>
      <c r="P1180" s="9">
        <f t="shared" si="1010"/>
        <v>0</v>
      </c>
      <c r="Q1180" s="9">
        <f t="shared" si="1010"/>
        <v>0</v>
      </c>
      <c r="R1180" s="9">
        <f t="shared" si="1010"/>
        <v>0</v>
      </c>
      <c r="S1180" s="9">
        <f t="shared" si="1010"/>
        <v>0</v>
      </c>
      <c r="T1180" s="9">
        <f t="shared" si="1010"/>
        <v>0</v>
      </c>
      <c r="U1180" s="9">
        <f t="shared" si="1011"/>
        <v>0</v>
      </c>
      <c r="V1180" s="9">
        <f t="shared" si="1011"/>
        <v>0</v>
      </c>
      <c r="W1180" s="9">
        <f t="shared" si="1011"/>
        <v>0</v>
      </c>
      <c r="X1180" s="9">
        <f t="shared" si="1011"/>
        <v>0</v>
      </c>
      <c r="Y1180" s="9">
        <f t="shared" si="1011"/>
        <v>0</v>
      </c>
      <c r="Z1180" s="9">
        <f t="shared" si="1011"/>
        <v>0</v>
      </c>
    </row>
    <row r="1181" spans="1:26" ht="36" hidden="1" customHeight="1" x14ac:dyDescent="0.25">
      <c r="A1181" s="25" t="s">
        <v>12</v>
      </c>
      <c r="B1181" s="26" t="s">
        <v>318</v>
      </c>
      <c r="C1181" s="26" t="s">
        <v>146</v>
      </c>
      <c r="D1181" s="26" t="s">
        <v>146</v>
      </c>
      <c r="E1181" s="26" t="s">
        <v>718</v>
      </c>
      <c r="F1181" s="26">
        <v>600</v>
      </c>
      <c r="G1181" s="9">
        <f t="shared" si="1010"/>
        <v>0</v>
      </c>
      <c r="H1181" s="9">
        <f t="shared" si="1010"/>
        <v>0</v>
      </c>
      <c r="I1181" s="9">
        <f t="shared" si="1010"/>
        <v>0</v>
      </c>
      <c r="J1181" s="9">
        <f t="shared" si="1010"/>
        <v>0</v>
      </c>
      <c r="K1181" s="9">
        <f t="shared" si="1010"/>
        <v>0</v>
      </c>
      <c r="L1181" s="9">
        <f t="shared" si="1010"/>
        <v>0</v>
      </c>
      <c r="M1181" s="9">
        <f t="shared" si="1010"/>
        <v>0</v>
      </c>
      <c r="N1181" s="9">
        <f t="shared" si="1010"/>
        <v>0</v>
      </c>
      <c r="O1181" s="9">
        <f t="shared" si="1010"/>
        <v>0</v>
      </c>
      <c r="P1181" s="9">
        <f t="shared" si="1010"/>
        <v>0</v>
      </c>
      <c r="Q1181" s="9">
        <f t="shared" si="1010"/>
        <v>0</v>
      </c>
      <c r="R1181" s="9">
        <f t="shared" si="1010"/>
        <v>0</v>
      </c>
      <c r="S1181" s="9">
        <f t="shared" si="1010"/>
        <v>0</v>
      </c>
      <c r="T1181" s="9">
        <f t="shared" si="1010"/>
        <v>0</v>
      </c>
      <c r="U1181" s="9">
        <f t="shared" si="1011"/>
        <v>0</v>
      </c>
      <c r="V1181" s="9">
        <f t="shared" si="1011"/>
        <v>0</v>
      </c>
      <c r="W1181" s="9">
        <f t="shared" si="1011"/>
        <v>0</v>
      </c>
      <c r="X1181" s="9">
        <f t="shared" si="1011"/>
        <v>0</v>
      </c>
      <c r="Y1181" s="9">
        <f t="shared" si="1011"/>
        <v>0</v>
      </c>
      <c r="Z1181" s="9">
        <f t="shared" si="1011"/>
        <v>0</v>
      </c>
    </row>
    <row r="1182" spans="1:26" ht="21.75" hidden="1" customHeight="1" x14ac:dyDescent="0.25">
      <c r="A1182" s="25" t="s">
        <v>14</v>
      </c>
      <c r="B1182" s="26" t="s">
        <v>318</v>
      </c>
      <c r="C1182" s="26" t="s">
        <v>146</v>
      </c>
      <c r="D1182" s="26" t="s">
        <v>146</v>
      </c>
      <c r="E1182" s="26" t="s">
        <v>718</v>
      </c>
      <c r="F1182" s="26">
        <v>610</v>
      </c>
      <c r="G1182" s="9">
        <f>100-100</f>
        <v>0</v>
      </c>
      <c r="H1182" s="9">
        <f t="shared" ref="H1182:Z1182" si="1012">100-100</f>
        <v>0</v>
      </c>
      <c r="I1182" s="9">
        <f t="shared" si="1012"/>
        <v>0</v>
      </c>
      <c r="J1182" s="9">
        <f t="shared" si="1012"/>
        <v>0</v>
      </c>
      <c r="K1182" s="9">
        <f t="shared" si="1012"/>
        <v>0</v>
      </c>
      <c r="L1182" s="9">
        <f t="shared" si="1012"/>
        <v>0</v>
      </c>
      <c r="M1182" s="9">
        <f t="shared" si="1012"/>
        <v>0</v>
      </c>
      <c r="N1182" s="9">
        <f t="shared" si="1012"/>
        <v>0</v>
      </c>
      <c r="O1182" s="9">
        <f t="shared" si="1012"/>
        <v>0</v>
      </c>
      <c r="P1182" s="9">
        <f t="shared" si="1012"/>
        <v>0</v>
      </c>
      <c r="Q1182" s="9">
        <f t="shared" si="1012"/>
        <v>0</v>
      </c>
      <c r="R1182" s="9">
        <f t="shared" si="1012"/>
        <v>0</v>
      </c>
      <c r="S1182" s="9">
        <f t="shared" si="1012"/>
        <v>0</v>
      </c>
      <c r="T1182" s="9">
        <f t="shared" si="1012"/>
        <v>0</v>
      </c>
      <c r="U1182" s="9">
        <f t="shared" si="1012"/>
        <v>0</v>
      </c>
      <c r="V1182" s="9">
        <f t="shared" si="1012"/>
        <v>0</v>
      </c>
      <c r="W1182" s="9">
        <f t="shared" si="1012"/>
        <v>0</v>
      </c>
      <c r="X1182" s="9">
        <f t="shared" si="1012"/>
        <v>0</v>
      </c>
      <c r="Y1182" s="9">
        <f t="shared" si="1012"/>
        <v>0</v>
      </c>
      <c r="Z1182" s="9">
        <f t="shared" si="1012"/>
        <v>0</v>
      </c>
    </row>
    <row r="1183" spans="1:26" ht="82.5" hidden="1" x14ac:dyDescent="0.25">
      <c r="A1183" s="28" t="s">
        <v>119</v>
      </c>
      <c r="B1183" s="26" t="s">
        <v>318</v>
      </c>
      <c r="C1183" s="26" t="s">
        <v>146</v>
      </c>
      <c r="D1183" s="26" t="s">
        <v>146</v>
      </c>
      <c r="E1183" s="26" t="s">
        <v>120</v>
      </c>
      <c r="F1183" s="47"/>
      <c r="G1183" s="9">
        <f t="shared" ref="G1183" si="1013">G1184+G1188</f>
        <v>1785</v>
      </c>
      <c r="H1183" s="9">
        <f t="shared" ref="H1183:N1183" si="1014">H1184+H1188</f>
        <v>0</v>
      </c>
      <c r="I1183" s="9">
        <f t="shared" si="1014"/>
        <v>0</v>
      </c>
      <c r="J1183" s="9">
        <f t="shared" si="1014"/>
        <v>0</v>
      </c>
      <c r="K1183" s="9">
        <f t="shared" si="1014"/>
        <v>0</v>
      </c>
      <c r="L1183" s="9">
        <f t="shared" si="1014"/>
        <v>0</v>
      </c>
      <c r="M1183" s="9">
        <f t="shared" si="1014"/>
        <v>1785</v>
      </c>
      <c r="N1183" s="9">
        <f t="shared" si="1014"/>
        <v>0</v>
      </c>
      <c r="O1183" s="9">
        <f t="shared" ref="O1183:T1183" si="1015">O1184+O1188</f>
        <v>0</v>
      </c>
      <c r="P1183" s="9">
        <f t="shared" si="1015"/>
        <v>0</v>
      </c>
      <c r="Q1183" s="9">
        <f t="shared" si="1015"/>
        <v>0</v>
      </c>
      <c r="R1183" s="9">
        <f t="shared" si="1015"/>
        <v>0</v>
      </c>
      <c r="S1183" s="9">
        <f t="shared" si="1015"/>
        <v>1785</v>
      </c>
      <c r="T1183" s="9">
        <f t="shared" si="1015"/>
        <v>0</v>
      </c>
      <c r="U1183" s="9">
        <f t="shared" ref="U1183:Z1183" si="1016">U1184+U1188</f>
        <v>0</v>
      </c>
      <c r="V1183" s="9">
        <f t="shared" si="1016"/>
        <v>0</v>
      </c>
      <c r="W1183" s="9">
        <f t="shared" si="1016"/>
        <v>0</v>
      </c>
      <c r="X1183" s="9">
        <f t="shared" si="1016"/>
        <v>0</v>
      </c>
      <c r="Y1183" s="9">
        <f t="shared" si="1016"/>
        <v>1785</v>
      </c>
      <c r="Z1183" s="9">
        <f t="shared" si="1016"/>
        <v>0</v>
      </c>
    </row>
    <row r="1184" spans="1:26" ht="33" hidden="1" x14ac:dyDescent="0.25">
      <c r="A1184" s="28" t="s">
        <v>77</v>
      </c>
      <c r="B1184" s="26" t="s">
        <v>318</v>
      </c>
      <c r="C1184" s="26" t="s">
        <v>146</v>
      </c>
      <c r="D1184" s="26" t="s">
        <v>146</v>
      </c>
      <c r="E1184" s="26" t="s">
        <v>147</v>
      </c>
      <c r="F1184" s="47"/>
      <c r="G1184" s="9">
        <f t="shared" ref="G1184:V1186" si="1017">G1185</f>
        <v>1785</v>
      </c>
      <c r="H1184" s="9">
        <f t="shared" si="1017"/>
        <v>0</v>
      </c>
      <c r="I1184" s="9">
        <f t="shared" si="1017"/>
        <v>0</v>
      </c>
      <c r="J1184" s="9">
        <f t="shared" si="1017"/>
        <v>0</v>
      </c>
      <c r="K1184" s="9">
        <f t="shared" si="1017"/>
        <v>0</v>
      </c>
      <c r="L1184" s="9">
        <f t="shared" si="1017"/>
        <v>0</v>
      </c>
      <c r="M1184" s="9">
        <f t="shared" si="1017"/>
        <v>1785</v>
      </c>
      <c r="N1184" s="9">
        <f t="shared" si="1017"/>
        <v>0</v>
      </c>
      <c r="O1184" s="9">
        <f t="shared" si="1017"/>
        <v>0</v>
      </c>
      <c r="P1184" s="9">
        <f t="shared" si="1017"/>
        <v>0</v>
      </c>
      <c r="Q1184" s="9">
        <f t="shared" si="1017"/>
        <v>0</v>
      </c>
      <c r="R1184" s="9">
        <f t="shared" si="1017"/>
        <v>0</v>
      </c>
      <c r="S1184" s="9">
        <f t="shared" si="1017"/>
        <v>1785</v>
      </c>
      <c r="T1184" s="9">
        <f t="shared" si="1017"/>
        <v>0</v>
      </c>
      <c r="U1184" s="9">
        <f t="shared" si="1017"/>
        <v>0</v>
      </c>
      <c r="V1184" s="9">
        <f t="shared" si="1017"/>
        <v>0</v>
      </c>
      <c r="W1184" s="9">
        <f t="shared" ref="U1184:Z1186" si="1018">W1185</f>
        <v>0</v>
      </c>
      <c r="X1184" s="9">
        <f t="shared" si="1018"/>
        <v>0</v>
      </c>
      <c r="Y1184" s="9">
        <f t="shared" si="1018"/>
        <v>1785</v>
      </c>
      <c r="Z1184" s="9">
        <f t="shared" si="1018"/>
        <v>0</v>
      </c>
    </row>
    <row r="1185" spans="1:26" ht="33" hidden="1" x14ac:dyDescent="0.25">
      <c r="A1185" s="28" t="s">
        <v>329</v>
      </c>
      <c r="B1185" s="26" t="s">
        <v>318</v>
      </c>
      <c r="C1185" s="26" t="s">
        <v>146</v>
      </c>
      <c r="D1185" s="26" t="s">
        <v>146</v>
      </c>
      <c r="E1185" s="26" t="s">
        <v>356</v>
      </c>
      <c r="F1185" s="47"/>
      <c r="G1185" s="9">
        <f t="shared" si="1017"/>
        <v>1785</v>
      </c>
      <c r="H1185" s="9">
        <f t="shared" si="1017"/>
        <v>0</v>
      </c>
      <c r="I1185" s="9">
        <f t="shared" si="1017"/>
        <v>0</v>
      </c>
      <c r="J1185" s="9">
        <f t="shared" si="1017"/>
        <v>0</v>
      </c>
      <c r="K1185" s="9">
        <f t="shared" si="1017"/>
        <v>0</v>
      </c>
      <c r="L1185" s="9">
        <f t="shared" si="1017"/>
        <v>0</v>
      </c>
      <c r="M1185" s="9">
        <f t="shared" si="1017"/>
        <v>1785</v>
      </c>
      <c r="N1185" s="9">
        <f t="shared" si="1017"/>
        <v>0</v>
      </c>
      <c r="O1185" s="9">
        <f t="shared" si="1017"/>
        <v>0</v>
      </c>
      <c r="P1185" s="9">
        <f t="shared" si="1017"/>
        <v>0</v>
      </c>
      <c r="Q1185" s="9">
        <f t="shared" si="1017"/>
        <v>0</v>
      </c>
      <c r="R1185" s="9">
        <f t="shared" si="1017"/>
        <v>0</v>
      </c>
      <c r="S1185" s="9">
        <f t="shared" si="1017"/>
        <v>1785</v>
      </c>
      <c r="T1185" s="9">
        <f t="shared" si="1017"/>
        <v>0</v>
      </c>
      <c r="U1185" s="9">
        <f t="shared" si="1018"/>
        <v>0</v>
      </c>
      <c r="V1185" s="9">
        <f t="shared" si="1018"/>
        <v>0</v>
      </c>
      <c r="W1185" s="9">
        <f t="shared" si="1018"/>
        <v>0</v>
      </c>
      <c r="X1185" s="9">
        <f t="shared" si="1018"/>
        <v>0</v>
      </c>
      <c r="Y1185" s="9">
        <f t="shared" si="1018"/>
        <v>1785</v>
      </c>
      <c r="Z1185" s="9">
        <f t="shared" si="1018"/>
        <v>0</v>
      </c>
    </row>
    <row r="1186" spans="1:26" ht="33" hidden="1" x14ac:dyDescent="0.25">
      <c r="A1186" s="25" t="s">
        <v>12</v>
      </c>
      <c r="B1186" s="26" t="s">
        <v>318</v>
      </c>
      <c r="C1186" s="26" t="s">
        <v>146</v>
      </c>
      <c r="D1186" s="26" t="s">
        <v>146</v>
      </c>
      <c r="E1186" s="26" t="s">
        <v>356</v>
      </c>
      <c r="F1186" s="26">
        <v>600</v>
      </c>
      <c r="G1186" s="9">
        <f t="shared" si="1017"/>
        <v>1785</v>
      </c>
      <c r="H1186" s="9">
        <f t="shared" si="1017"/>
        <v>0</v>
      </c>
      <c r="I1186" s="9">
        <f t="shared" si="1017"/>
        <v>0</v>
      </c>
      <c r="J1186" s="9">
        <f t="shared" si="1017"/>
        <v>0</v>
      </c>
      <c r="K1186" s="9">
        <f t="shared" si="1017"/>
        <v>0</v>
      </c>
      <c r="L1186" s="9">
        <f t="shared" si="1017"/>
        <v>0</v>
      </c>
      <c r="M1186" s="9">
        <f t="shared" si="1017"/>
        <v>1785</v>
      </c>
      <c r="N1186" s="9">
        <f t="shared" si="1017"/>
        <v>0</v>
      </c>
      <c r="O1186" s="9">
        <f t="shared" si="1017"/>
        <v>0</v>
      </c>
      <c r="P1186" s="9">
        <f t="shared" si="1017"/>
        <v>0</v>
      </c>
      <c r="Q1186" s="9">
        <f t="shared" si="1017"/>
        <v>0</v>
      </c>
      <c r="R1186" s="9">
        <f t="shared" si="1017"/>
        <v>0</v>
      </c>
      <c r="S1186" s="9">
        <f t="shared" si="1017"/>
        <v>1785</v>
      </c>
      <c r="T1186" s="9">
        <f t="shared" si="1017"/>
        <v>0</v>
      </c>
      <c r="U1186" s="9">
        <f t="shared" si="1018"/>
        <v>0</v>
      </c>
      <c r="V1186" s="9">
        <f t="shared" si="1018"/>
        <v>0</v>
      </c>
      <c r="W1186" s="9">
        <f t="shared" si="1018"/>
        <v>0</v>
      </c>
      <c r="X1186" s="9">
        <f t="shared" si="1018"/>
        <v>0</v>
      </c>
      <c r="Y1186" s="9">
        <f t="shared" si="1018"/>
        <v>1785</v>
      </c>
      <c r="Z1186" s="9">
        <f t="shared" si="1018"/>
        <v>0</v>
      </c>
    </row>
    <row r="1187" spans="1:26" ht="20.100000000000001" hidden="1" customHeight="1" x14ac:dyDescent="0.25">
      <c r="A1187" s="25" t="s">
        <v>14</v>
      </c>
      <c r="B1187" s="26" t="s">
        <v>318</v>
      </c>
      <c r="C1187" s="26" t="s">
        <v>146</v>
      </c>
      <c r="D1187" s="26" t="s">
        <v>146</v>
      </c>
      <c r="E1187" s="26" t="s">
        <v>356</v>
      </c>
      <c r="F1187" s="26">
        <v>610</v>
      </c>
      <c r="G1187" s="9">
        <v>1785</v>
      </c>
      <c r="H1187" s="9"/>
      <c r="I1187" s="86"/>
      <c r="J1187" s="86"/>
      <c r="K1187" s="86"/>
      <c r="L1187" s="86"/>
      <c r="M1187" s="9">
        <f>G1187+I1187+J1187+K1187+L1187</f>
        <v>1785</v>
      </c>
      <c r="N1187" s="9">
        <f>H1187+L1187</f>
        <v>0</v>
      </c>
      <c r="O1187" s="87"/>
      <c r="P1187" s="87"/>
      <c r="Q1187" s="87"/>
      <c r="R1187" s="87"/>
      <c r="S1187" s="9">
        <f>M1187+O1187+P1187+Q1187+R1187</f>
        <v>1785</v>
      </c>
      <c r="T1187" s="9">
        <f>N1187+R1187</f>
        <v>0</v>
      </c>
      <c r="U1187" s="87"/>
      <c r="V1187" s="87"/>
      <c r="W1187" s="87"/>
      <c r="X1187" s="87"/>
      <c r="Y1187" s="9">
        <f>S1187+U1187+V1187+W1187+X1187</f>
        <v>1785</v>
      </c>
      <c r="Z1187" s="9">
        <f>T1187+X1187</f>
        <v>0</v>
      </c>
    </row>
    <row r="1188" spans="1:26" ht="20.100000000000001" hidden="1" customHeight="1" x14ac:dyDescent="0.25">
      <c r="A1188" s="25" t="s">
        <v>15</v>
      </c>
      <c r="B1188" s="26" t="s">
        <v>318</v>
      </c>
      <c r="C1188" s="26" t="s">
        <v>146</v>
      </c>
      <c r="D1188" s="26" t="s">
        <v>146</v>
      </c>
      <c r="E1188" s="26" t="s">
        <v>150</v>
      </c>
      <c r="F1188" s="26"/>
      <c r="G1188" s="9">
        <f t="shared" ref="G1188:H1190" si="1019">G1189</f>
        <v>0</v>
      </c>
      <c r="H1188" s="9">
        <f t="shared" si="1019"/>
        <v>0</v>
      </c>
      <c r="I1188" s="86"/>
      <c r="J1188" s="86"/>
      <c r="K1188" s="86"/>
      <c r="L1188" s="86"/>
      <c r="M1188" s="86"/>
      <c r="N1188" s="86"/>
      <c r="O1188" s="87"/>
      <c r="P1188" s="87"/>
      <c r="Q1188" s="87"/>
      <c r="R1188" s="87"/>
      <c r="S1188" s="87"/>
      <c r="T1188" s="87"/>
      <c r="U1188" s="87"/>
      <c r="V1188" s="87"/>
      <c r="W1188" s="87"/>
      <c r="X1188" s="87"/>
      <c r="Y1188" s="87"/>
      <c r="Z1188" s="87"/>
    </row>
    <row r="1189" spans="1:26" ht="49.5" hidden="1" x14ac:dyDescent="0.25">
      <c r="A1189" s="28" t="s">
        <v>330</v>
      </c>
      <c r="B1189" s="26" t="s">
        <v>318</v>
      </c>
      <c r="C1189" s="26" t="s">
        <v>146</v>
      </c>
      <c r="D1189" s="26" t="s">
        <v>146</v>
      </c>
      <c r="E1189" s="26" t="s">
        <v>702</v>
      </c>
      <c r="F1189" s="47"/>
      <c r="G1189" s="9">
        <f t="shared" ref="G1189" si="1020">G1190</f>
        <v>0</v>
      </c>
      <c r="H1189" s="9">
        <f t="shared" si="1019"/>
        <v>0</v>
      </c>
      <c r="I1189" s="86"/>
      <c r="J1189" s="86"/>
      <c r="K1189" s="86"/>
      <c r="L1189" s="86"/>
      <c r="M1189" s="86"/>
      <c r="N1189" s="86"/>
      <c r="O1189" s="87"/>
      <c r="P1189" s="87"/>
      <c r="Q1189" s="87"/>
      <c r="R1189" s="87"/>
      <c r="S1189" s="87"/>
      <c r="T1189" s="87"/>
      <c r="U1189" s="87"/>
      <c r="V1189" s="87"/>
      <c r="W1189" s="87"/>
      <c r="X1189" s="87"/>
      <c r="Y1189" s="87"/>
      <c r="Z1189" s="87"/>
    </row>
    <row r="1190" spans="1:26" ht="33" hidden="1" x14ac:dyDescent="0.25">
      <c r="A1190" s="25" t="s">
        <v>12</v>
      </c>
      <c r="B1190" s="26" t="s">
        <v>318</v>
      </c>
      <c r="C1190" s="26" t="s">
        <v>146</v>
      </c>
      <c r="D1190" s="26" t="s">
        <v>146</v>
      </c>
      <c r="E1190" s="26" t="s">
        <v>702</v>
      </c>
      <c r="F1190" s="26">
        <v>600</v>
      </c>
      <c r="G1190" s="9">
        <f t="shared" si="1019"/>
        <v>0</v>
      </c>
      <c r="H1190" s="9">
        <f t="shared" si="1019"/>
        <v>0</v>
      </c>
      <c r="I1190" s="86"/>
      <c r="J1190" s="86"/>
      <c r="K1190" s="86"/>
      <c r="L1190" s="86"/>
      <c r="M1190" s="86"/>
      <c r="N1190" s="86"/>
      <c r="O1190" s="87"/>
      <c r="P1190" s="87"/>
      <c r="Q1190" s="87"/>
      <c r="R1190" s="87"/>
      <c r="S1190" s="87"/>
      <c r="T1190" s="87"/>
      <c r="U1190" s="87"/>
      <c r="V1190" s="87"/>
      <c r="W1190" s="87"/>
      <c r="X1190" s="87"/>
      <c r="Y1190" s="87"/>
      <c r="Z1190" s="87"/>
    </row>
    <row r="1191" spans="1:26" ht="20.100000000000001" hidden="1" customHeight="1" x14ac:dyDescent="0.25">
      <c r="A1191" s="25" t="s">
        <v>14</v>
      </c>
      <c r="B1191" s="26" t="s">
        <v>318</v>
      </c>
      <c r="C1191" s="26" t="s">
        <v>146</v>
      </c>
      <c r="D1191" s="26" t="s">
        <v>146</v>
      </c>
      <c r="E1191" s="26" t="s">
        <v>702</v>
      </c>
      <c r="F1191" s="26">
        <v>610</v>
      </c>
      <c r="G1191" s="9"/>
      <c r="H1191" s="9"/>
      <c r="I1191" s="86"/>
      <c r="J1191" s="86"/>
      <c r="K1191" s="86"/>
      <c r="L1191" s="86"/>
      <c r="M1191" s="86"/>
      <c r="N1191" s="86"/>
      <c r="O1191" s="87"/>
      <c r="P1191" s="87"/>
      <c r="Q1191" s="87"/>
      <c r="R1191" s="87"/>
      <c r="S1191" s="87"/>
      <c r="T1191" s="87"/>
      <c r="U1191" s="87"/>
      <c r="V1191" s="87"/>
      <c r="W1191" s="87"/>
      <c r="X1191" s="87"/>
      <c r="Y1191" s="87"/>
      <c r="Z1191" s="87"/>
    </row>
    <row r="1192" spans="1:26" ht="33" hidden="1" x14ac:dyDescent="0.25">
      <c r="A1192" s="61" t="s">
        <v>492</v>
      </c>
      <c r="B1192" s="26" t="s">
        <v>318</v>
      </c>
      <c r="C1192" s="26" t="s">
        <v>146</v>
      </c>
      <c r="D1192" s="26" t="s">
        <v>146</v>
      </c>
      <c r="E1192" s="26" t="s">
        <v>357</v>
      </c>
      <c r="F1192" s="26"/>
      <c r="G1192" s="9">
        <f t="shared" ref="G1192" si="1021">G1193+G1197</f>
        <v>122886</v>
      </c>
      <c r="H1192" s="9">
        <f t="shared" ref="H1192:N1192" si="1022">H1193+H1197</f>
        <v>0</v>
      </c>
      <c r="I1192" s="9">
        <f t="shared" si="1022"/>
        <v>0</v>
      </c>
      <c r="J1192" s="9">
        <f t="shared" si="1022"/>
        <v>0</v>
      </c>
      <c r="K1192" s="9">
        <f t="shared" si="1022"/>
        <v>0</v>
      </c>
      <c r="L1192" s="9">
        <f t="shared" si="1022"/>
        <v>0</v>
      </c>
      <c r="M1192" s="9">
        <f t="shared" si="1022"/>
        <v>122886</v>
      </c>
      <c r="N1192" s="9">
        <f t="shared" si="1022"/>
        <v>0</v>
      </c>
      <c r="O1192" s="9">
        <f t="shared" ref="O1192:T1192" si="1023">O1193+O1197</f>
        <v>0</v>
      </c>
      <c r="P1192" s="9">
        <f t="shared" si="1023"/>
        <v>0</v>
      </c>
      <c r="Q1192" s="9">
        <f t="shared" si="1023"/>
        <v>0</v>
      </c>
      <c r="R1192" s="9">
        <f t="shared" si="1023"/>
        <v>0</v>
      </c>
      <c r="S1192" s="9">
        <f t="shared" si="1023"/>
        <v>122886</v>
      </c>
      <c r="T1192" s="9">
        <f t="shared" si="1023"/>
        <v>0</v>
      </c>
      <c r="U1192" s="9">
        <f t="shared" ref="U1192:Z1192" si="1024">U1193+U1197</f>
        <v>0</v>
      </c>
      <c r="V1192" s="9">
        <f t="shared" si="1024"/>
        <v>0</v>
      </c>
      <c r="W1192" s="9">
        <f t="shared" si="1024"/>
        <v>0</v>
      </c>
      <c r="X1192" s="9">
        <f t="shared" si="1024"/>
        <v>0</v>
      </c>
      <c r="Y1192" s="9">
        <f t="shared" si="1024"/>
        <v>122886</v>
      </c>
      <c r="Z1192" s="9">
        <f t="shared" si="1024"/>
        <v>0</v>
      </c>
    </row>
    <row r="1193" spans="1:26" ht="33" hidden="1" x14ac:dyDescent="0.25">
      <c r="A1193" s="28" t="s">
        <v>77</v>
      </c>
      <c r="B1193" s="26" t="s">
        <v>318</v>
      </c>
      <c r="C1193" s="26" t="s">
        <v>146</v>
      </c>
      <c r="D1193" s="26" t="s">
        <v>146</v>
      </c>
      <c r="E1193" s="26" t="s">
        <v>360</v>
      </c>
      <c r="F1193" s="26"/>
      <c r="G1193" s="9">
        <f t="shared" ref="G1193:V1195" si="1025">G1194</f>
        <v>122865</v>
      </c>
      <c r="H1193" s="9">
        <f t="shared" si="1025"/>
        <v>0</v>
      </c>
      <c r="I1193" s="9">
        <f t="shared" si="1025"/>
        <v>0</v>
      </c>
      <c r="J1193" s="9">
        <f t="shared" si="1025"/>
        <v>0</v>
      </c>
      <c r="K1193" s="9">
        <f t="shared" si="1025"/>
        <v>0</v>
      </c>
      <c r="L1193" s="9">
        <f t="shared" si="1025"/>
        <v>0</v>
      </c>
      <c r="M1193" s="9">
        <f t="shared" si="1025"/>
        <v>122865</v>
      </c>
      <c r="N1193" s="9">
        <f t="shared" si="1025"/>
        <v>0</v>
      </c>
      <c r="O1193" s="9">
        <f t="shared" si="1025"/>
        <v>0</v>
      </c>
      <c r="P1193" s="9">
        <f t="shared" si="1025"/>
        <v>0</v>
      </c>
      <c r="Q1193" s="9">
        <f t="shared" si="1025"/>
        <v>0</v>
      </c>
      <c r="R1193" s="9">
        <f t="shared" si="1025"/>
        <v>0</v>
      </c>
      <c r="S1193" s="9">
        <f t="shared" si="1025"/>
        <v>122865</v>
      </c>
      <c r="T1193" s="9">
        <f t="shared" si="1025"/>
        <v>0</v>
      </c>
      <c r="U1193" s="9">
        <f t="shared" si="1025"/>
        <v>0</v>
      </c>
      <c r="V1193" s="9">
        <f t="shared" si="1025"/>
        <v>0</v>
      </c>
      <c r="W1193" s="9">
        <f t="shared" ref="U1193:Z1195" si="1026">W1194</f>
        <v>0</v>
      </c>
      <c r="X1193" s="9">
        <f t="shared" si="1026"/>
        <v>0</v>
      </c>
      <c r="Y1193" s="9">
        <f t="shared" si="1026"/>
        <v>122865</v>
      </c>
      <c r="Z1193" s="9">
        <f t="shared" si="1026"/>
        <v>0</v>
      </c>
    </row>
    <row r="1194" spans="1:26" ht="33" hidden="1" x14ac:dyDescent="0.25">
      <c r="A1194" s="25" t="s">
        <v>329</v>
      </c>
      <c r="B1194" s="26" t="s">
        <v>318</v>
      </c>
      <c r="C1194" s="26" t="s">
        <v>146</v>
      </c>
      <c r="D1194" s="26" t="s">
        <v>146</v>
      </c>
      <c r="E1194" s="26" t="s">
        <v>361</v>
      </c>
      <c r="F1194" s="26"/>
      <c r="G1194" s="9">
        <f t="shared" si="1025"/>
        <v>122865</v>
      </c>
      <c r="H1194" s="9">
        <f t="shared" si="1025"/>
        <v>0</v>
      </c>
      <c r="I1194" s="9">
        <f t="shared" si="1025"/>
        <v>0</v>
      </c>
      <c r="J1194" s="9">
        <f t="shared" si="1025"/>
        <v>0</v>
      </c>
      <c r="K1194" s="9">
        <f t="shared" si="1025"/>
        <v>0</v>
      </c>
      <c r="L1194" s="9">
        <f t="shared" si="1025"/>
        <v>0</v>
      </c>
      <c r="M1194" s="9">
        <f t="shared" si="1025"/>
        <v>122865</v>
      </c>
      <c r="N1194" s="9">
        <f t="shared" si="1025"/>
        <v>0</v>
      </c>
      <c r="O1194" s="9">
        <f t="shared" si="1025"/>
        <v>0</v>
      </c>
      <c r="P1194" s="9">
        <f t="shared" si="1025"/>
        <v>0</v>
      </c>
      <c r="Q1194" s="9">
        <f t="shared" si="1025"/>
        <v>0</v>
      </c>
      <c r="R1194" s="9">
        <f t="shared" si="1025"/>
        <v>0</v>
      </c>
      <c r="S1194" s="9">
        <f t="shared" si="1025"/>
        <v>122865</v>
      </c>
      <c r="T1194" s="9">
        <f t="shared" si="1025"/>
        <v>0</v>
      </c>
      <c r="U1194" s="9">
        <f t="shared" si="1026"/>
        <v>0</v>
      </c>
      <c r="V1194" s="9">
        <f t="shared" si="1026"/>
        <v>0</v>
      </c>
      <c r="W1194" s="9">
        <f t="shared" si="1026"/>
        <v>0</v>
      </c>
      <c r="X1194" s="9">
        <f t="shared" si="1026"/>
        <v>0</v>
      </c>
      <c r="Y1194" s="9">
        <f t="shared" si="1026"/>
        <v>122865</v>
      </c>
      <c r="Z1194" s="9">
        <f t="shared" si="1026"/>
        <v>0</v>
      </c>
    </row>
    <row r="1195" spans="1:26" ht="33" hidden="1" x14ac:dyDescent="0.25">
      <c r="A1195" s="25" t="s">
        <v>12</v>
      </c>
      <c r="B1195" s="26" t="s">
        <v>318</v>
      </c>
      <c r="C1195" s="26" t="s">
        <v>146</v>
      </c>
      <c r="D1195" s="26" t="s">
        <v>146</v>
      </c>
      <c r="E1195" s="26" t="s">
        <v>361</v>
      </c>
      <c r="F1195" s="26" t="s">
        <v>13</v>
      </c>
      <c r="G1195" s="9">
        <f t="shared" si="1025"/>
        <v>122865</v>
      </c>
      <c r="H1195" s="9">
        <f t="shared" si="1025"/>
        <v>0</v>
      </c>
      <c r="I1195" s="9">
        <f t="shared" si="1025"/>
        <v>0</v>
      </c>
      <c r="J1195" s="9">
        <f t="shared" si="1025"/>
        <v>0</v>
      </c>
      <c r="K1195" s="9">
        <f t="shared" si="1025"/>
        <v>0</v>
      </c>
      <c r="L1195" s="9">
        <f t="shared" si="1025"/>
        <v>0</v>
      </c>
      <c r="M1195" s="9">
        <f t="shared" si="1025"/>
        <v>122865</v>
      </c>
      <c r="N1195" s="9">
        <f t="shared" si="1025"/>
        <v>0</v>
      </c>
      <c r="O1195" s="9">
        <f t="shared" si="1025"/>
        <v>0</v>
      </c>
      <c r="P1195" s="9">
        <f t="shared" si="1025"/>
        <v>0</v>
      </c>
      <c r="Q1195" s="9">
        <f t="shared" si="1025"/>
        <v>0</v>
      </c>
      <c r="R1195" s="9">
        <f t="shared" si="1025"/>
        <v>0</v>
      </c>
      <c r="S1195" s="9">
        <f t="shared" si="1025"/>
        <v>122865</v>
      </c>
      <c r="T1195" s="9">
        <f t="shared" si="1025"/>
        <v>0</v>
      </c>
      <c r="U1195" s="9">
        <f t="shared" si="1026"/>
        <v>0</v>
      </c>
      <c r="V1195" s="9">
        <f t="shared" si="1026"/>
        <v>0</v>
      </c>
      <c r="W1195" s="9">
        <f t="shared" si="1026"/>
        <v>0</v>
      </c>
      <c r="X1195" s="9">
        <f t="shared" si="1026"/>
        <v>0</v>
      </c>
      <c r="Y1195" s="9">
        <f t="shared" si="1026"/>
        <v>122865</v>
      </c>
      <c r="Z1195" s="9">
        <f t="shared" si="1026"/>
        <v>0</v>
      </c>
    </row>
    <row r="1196" spans="1:26" ht="20.100000000000001" hidden="1" customHeight="1" x14ac:dyDescent="0.25">
      <c r="A1196" s="25" t="s">
        <v>14</v>
      </c>
      <c r="B1196" s="26" t="s">
        <v>318</v>
      </c>
      <c r="C1196" s="26" t="s">
        <v>146</v>
      </c>
      <c r="D1196" s="26" t="s">
        <v>146</v>
      </c>
      <c r="E1196" s="26" t="s">
        <v>361</v>
      </c>
      <c r="F1196" s="26" t="s">
        <v>35</v>
      </c>
      <c r="G1196" s="9">
        <f>113097+9768</f>
        <v>122865</v>
      </c>
      <c r="H1196" s="9"/>
      <c r="I1196" s="86"/>
      <c r="J1196" s="86"/>
      <c r="K1196" s="86"/>
      <c r="L1196" s="86"/>
      <c r="M1196" s="9">
        <f>G1196+I1196+J1196+K1196+L1196</f>
        <v>122865</v>
      </c>
      <c r="N1196" s="9">
        <f>H1196+L1196</f>
        <v>0</v>
      </c>
      <c r="O1196" s="87"/>
      <c r="P1196" s="87"/>
      <c r="Q1196" s="87"/>
      <c r="R1196" s="87"/>
      <c r="S1196" s="9">
        <f>M1196+O1196+P1196+Q1196+R1196</f>
        <v>122865</v>
      </c>
      <c r="T1196" s="9">
        <f>N1196+R1196</f>
        <v>0</v>
      </c>
      <c r="U1196" s="87"/>
      <c r="V1196" s="87"/>
      <c r="W1196" s="87"/>
      <c r="X1196" s="87"/>
      <c r="Y1196" s="9">
        <f>S1196+U1196+V1196+W1196+X1196</f>
        <v>122865</v>
      </c>
      <c r="Z1196" s="9">
        <f>T1196+X1196</f>
        <v>0</v>
      </c>
    </row>
    <row r="1197" spans="1:26" ht="20.100000000000001" hidden="1" customHeight="1" x14ac:dyDescent="0.25">
      <c r="A1197" s="25" t="s">
        <v>15</v>
      </c>
      <c r="B1197" s="26" t="s">
        <v>318</v>
      </c>
      <c r="C1197" s="26" t="s">
        <v>146</v>
      </c>
      <c r="D1197" s="26" t="s">
        <v>146</v>
      </c>
      <c r="E1197" s="26" t="s">
        <v>358</v>
      </c>
      <c r="F1197" s="26"/>
      <c r="G1197" s="9">
        <f t="shared" ref="G1197:V1199" si="1027">G1198</f>
        <v>21</v>
      </c>
      <c r="H1197" s="9">
        <f t="shared" si="1027"/>
        <v>0</v>
      </c>
      <c r="I1197" s="9">
        <f t="shared" si="1027"/>
        <v>0</v>
      </c>
      <c r="J1197" s="9">
        <f t="shared" si="1027"/>
        <v>0</v>
      </c>
      <c r="K1197" s="9">
        <f t="shared" si="1027"/>
        <v>0</v>
      </c>
      <c r="L1197" s="9">
        <f t="shared" si="1027"/>
        <v>0</v>
      </c>
      <c r="M1197" s="9">
        <f t="shared" si="1027"/>
        <v>21</v>
      </c>
      <c r="N1197" s="9">
        <f t="shared" si="1027"/>
        <v>0</v>
      </c>
      <c r="O1197" s="9">
        <f t="shared" si="1027"/>
        <v>0</v>
      </c>
      <c r="P1197" s="9">
        <f t="shared" si="1027"/>
        <v>0</v>
      </c>
      <c r="Q1197" s="9">
        <f t="shared" si="1027"/>
        <v>0</v>
      </c>
      <c r="R1197" s="9">
        <f t="shared" si="1027"/>
        <v>0</v>
      </c>
      <c r="S1197" s="9">
        <f t="shared" si="1027"/>
        <v>21</v>
      </c>
      <c r="T1197" s="9">
        <f t="shared" si="1027"/>
        <v>0</v>
      </c>
      <c r="U1197" s="9">
        <f t="shared" si="1027"/>
        <v>0</v>
      </c>
      <c r="V1197" s="9">
        <f t="shared" si="1027"/>
        <v>0</v>
      </c>
      <c r="W1197" s="9">
        <f t="shared" ref="U1197:Z1199" si="1028">W1198</f>
        <v>0</v>
      </c>
      <c r="X1197" s="9">
        <f t="shared" si="1028"/>
        <v>0</v>
      </c>
      <c r="Y1197" s="9">
        <f t="shared" si="1028"/>
        <v>21</v>
      </c>
      <c r="Z1197" s="9">
        <f t="shared" si="1028"/>
        <v>0</v>
      </c>
    </row>
    <row r="1198" spans="1:26" ht="45.75" hidden="1" customHeight="1" x14ac:dyDescent="0.25">
      <c r="A1198" s="25" t="s">
        <v>330</v>
      </c>
      <c r="B1198" s="26" t="s">
        <v>318</v>
      </c>
      <c r="C1198" s="26" t="s">
        <v>146</v>
      </c>
      <c r="D1198" s="26" t="s">
        <v>146</v>
      </c>
      <c r="E1198" s="26" t="s">
        <v>362</v>
      </c>
      <c r="F1198" s="26"/>
      <c r="G1198" s="9">
        <f t="shared" si="1027"/>
        <v>21</v>
      </c>
      <c r="H1198" s="9">
        <f t="shared" si="1027"/>
        <v>0</v>
      </c>
      <c r="I1198" s="9">
        <f t="shared" si="1027"/>
        <v>0</v>
      </c>
      <c r="J1198" s="9">
        <f t="shared" si="1027"/>
        <v>0</v>
      </c>
      <c r="K1198" s="9">
        <f t="shared" si="1027"/>
        <v>0</v>
      </c>
      <c r="L1198" s="9">
        <f t="shared" si="1027"/>
        <v>0</v>
      </c>
      <c r="M1198" s="9">
        <f t="shared" si="1027"/>
        <v>21</v>
      </c>
      <c r="N1198" s="9">
        <f t="shared" si="1027"/>
        <v>0</v>
      </c>
      <c r="O1198" s="9">
        <f t="shared" si="1027"/>
        <v>0</v>
      </c>
      <c r="P1198" s="9">
        <f t="shared" si="1027"/>
        <v>0</v>
      </c>
      <c r="Q1198" s="9">
        <f t="shared" si="1027"/>
        <v>0</v>
      </c>
      <c r="R1198" s="9">
        <f t="shared" si="1027"/>
        <v>0</v>
      </c>
      <c r="S1198" s="9">
        <f t="shared" si="1027"/>
        <v>21</v>
      </c>
      <c r="T1198" s="9">
        <f t="shared" si="1027"/>
        <v>0</v>
      </c>
      <c r="U1198" s="9">
        <f t="shared" si="1028"/>
        <v>0</v>
      </c>
      <c r="V1198" s="9">
        <f t="shared" si="1028"/>
        <v>0</v>
      </c>
      <c r="W1198" s="9">
        <f t="shared" si="1028"/>
        <v>0</v>
      </c>
      <c r="X1198" s="9">
        <f t="shared" si="1028"/>
        <v>0</v>
      </c>
      <c r="Y1198" s="9">
        <f t="shared" si="1028"/>
        <v>21</v>
      </c>
      <c r="Z1198" s="9">
        <f t="shared" si="1028"/>
        <v>0</v>
      </c>
    </row>
    <row r="1199" spans="1:26" ht="33" hidden="1" x14ac:dyDescent="0.25">
      <c r="A1199" s="25" t="s">
        <v>12</v>
      </c>
      <c r="B1199" s="26" t="s">
        <v>318</v>
      </c>
      <c r="C1199" s="26" t="s">
        <v>146</v>
      </c>
      <c r="D1199" s="26" t="s">
        <v>146</v>
      </c>
      <c r="E1199" s="26" t="s">
        <v>362</v>
      </c>
      <c r="F1199" s="26" t="s">
        <v>13</v>
      </c>
      <c r="G1199" s="9">
        <f t="shared" si="1027"/>
        <v>21</v>
      </c>
      <c r="H1199" s="9">
        <f t="shared" si="1027"/>
        <v>0</v>
      </c>
      <c r="I1199" s="9">
        <f t="shared" si="1027"/>
        <v>0</v>
      </c>
      <c r="J1199" s="9">
        <f t="shared" si="1027"/>
        <v>0</v>
      </c>
      <c r="K1199" s="9">
        <f t="shared" si="1027"/>
        <v>0</v>
      </c>
      <c r="L1199" s="9">
        <f t="shared" si="1027"/>
        <v>0</v>
      </c>
      <c r="M1199" s="9">
        <f t="shared" si="1027"/>
        <v>21</v>
      </c>
      <c r="N1199" s="9">
        <f t="shared" si="1027"/>
        <v>0</v>
      </c>
      <c r="O1199" s="9">
        <f t="shared" si="1027"/>
        <v>0</v>
      </c>
      <c r="P1199" s="9">
        <f t="shared" si="1027"/>
        <v>0</v>
      </c>
      <c r="Q1199" s="9">
        <f t="shared" si="1027"/>
        <v>0</v>
      </c>
      <c r="R1199" s="9">
        <f t="shared" si="1027"/>
        <v>0</v>
      </c>
      <c r="S1199" s="9">
        <f t="shared" si="1027"/>
        <v>21</v>
      </c>
      <c r="T1199" s="9">
        <f t="shared" si="1027"/>
        <v>0</v>
      </c>
      <c r="U1199" s="9">
        <f t="shared" si="1028"/>
        <v>0</v>
      </c>
      <c r="V1199" s="9">
        <f t="shared" si="1028"/>
        <v>0</v>
      </c>
      <c r="W1199" s="9">
        <f t="shared" si="1028"/>
        <v>0</v>
      </c>
      <c r="X1199" s="9">
        <f t="shared" si="1028"/>
        <v>0</v>
      </c>
      <c r="Y1199" s="9">
        <f t="shared" si="1028"/>
        <v>21</v>
      </c>
      <c r="Z1199" s="9">
        <f t="shared" si="1028"/>
        <v>0</v>
      </c>
    </row>
    <row r="1200" spans="1:26" ht="20.100000000000001" hidden="1" customHeight="1" x14ac:dyDescent="0.25">
      <c r="A1200" s="25" t="s">
        <v>14</v>
      </c>
      <c r="B1200" s="26" t="s">
        <v>318</v>
      </c>
      <c r="C1200" s="26" t="s">
        <v>146</v>
      </c>
      <c r="D1200" s="26" t="s">
        <v>146</v>
      </c>
      <c r="E1200" s="26" t="s">
        <v>362</v>
      </c>
      <c r="F1200" s="26" t="s">
        <v>35</v>
      </c>
      <c r="G1200" s="9">
        <v>21</v>
      </c>
      <c r="H1200" s="9"/>
      <c r="I1200" s="86"/>
      <c r="J1200" s="86"/>
      <c r="K1200" s="86"/>
      <c r="L1200" s="86"/>
      <c r="M1200" s="9">
        <f>G1200+I1200+J1200+K1200+L1200</f>
        <v>21</v>
      </c>
      <c r="N1200" s="9">
        <f>H1200+L1200</f>
        <v>0</v>
      </c>
      <c r="O1200" s="87"/>
      <c r="P1200" s="87"/>
      <c r="Q1200" s="87"/>
      <c r="R1200" s="87"/>
      <c r="S1200" s="9">
        <f>M1200+O1200+P1200+Q1200+R1200</f>
        <v>21</v>
      </c>
      <c r="T1200" s="9">
        <f>N1200+R1200</f>
        <v>0</v>
      </c>
      <c r="U1200" s="87"/>
      <c r="V1200" s="87"/>
      <c r="W1200" s="87"/>
      <c r="X1200" s="87"/>
      <c r="Y1200" s="9">
        <f>S1200+U1200+V1200+W1200+X1200</f>
        <v>21</v>
      </c>
      <c r="Z1200" s="9">
        <f>T1200+X1200</f>
        <v>0</v>
      </c>
    </row>
    <row r="1201" spans="1:26" ht="49.5" hidden="1" x14ac:dyDescent="0.25">
      <c r="A1201" s="25" t="s">
        <v>713</v>
      </c>
      <c r="B1201" s="26" t="s">
        <v>318</v>
      </c>
      <c r="C1201" s="26" t="s">
        <v>146</v>
      </c>
      <c r="D1201" s="26" t="s">
        <v>146</v>
      </c>
      <c r="E1201" s="26" t="s">
        <v>376</v>
      </c>
      <c r="F1201" s="26"/>
      <c r="G1201" s="9">
        <f t="shared" ref="G1201:V1209" si="1029">G1202</f>
        <v>166</v>
      </c>
      <c r="H1201" s="9">
        <f t="shared" si="1029"/>
        <v>0</v>
      </c>
      <c r="I1201" s="9">
        <f t="shared" si="1029"/>
        <v>0</v>
      </c>
      <c r="J1201" s="9">
        <f t="shared" si="1029"/>
        <v>0</v>
      </c>
      <c r="K1201" s="9">
        <f t="shared" si="1029"/>
        <v>0</v>
      </c>
      <c r="L1201" s="9">
        <f t="shared" si="1029"/>
        <v>0</v>
      </c>
      <c r="M1201" s="9">
        <f t="shared" si="1029"/>
        <v>166</v>
      </c>
      <c r="N1201" s="9">
        <f t="shared" si="1029"/>
        <v>0</v>
      </c>
      <c r="O1201" s="9">
        <f t="shared" si="1029"/>
        <v>0</v>
      </c>
      <c r="P1201" s="9">
        <f t="shared" si="1029"/>
        <v>0</v>
      </c>
      <c r="Q1201" s="9">
        <f t="shared" si="1029"/>
        <v>0</v>
      </c>
      <c r="R1201" s="9">
        <f t="shared" si="1029"/>
        <v>0</v>
      </c>
      <c r="S1201" s="9">
        <f t="shared" si="1029"/>
        <v>166</v>
      </c>
      <c r="T1201" s="9">
        <f t="shared" si="1029"/>
        <v>0</v>
      </c>
      <c r="U1201" s="9">
        <f t="shared" si="1029"/>
        <v>0</v>
      </c>
      <c r="V1201" s="9">
        <f t="shared" si="1029"/>
        <v>0</v>
      </c>
      <c r="W1201" s="9">
        <f t="shared" ref="U1201:Z1209" si="1030">W1202</f>
        <v>0</v>
      </c>
      <c r="X1201" s="9">
        <f t="shared" si="1030"/>
        <v>0</v>
      </c>
      <c r="Y1201" s="9">
        <f t="shared" si="1030"/>
        <v>166</v>
      </c>
      <c r="Z1201" s="9">
        <f t="shared" si="1030"/>
        <v>0</v>
      </c>
    </row>
    <row r="1202" spans="1:26" ht="33" hidden="1" x14ac:dyDescent="0.25">
      <c r="A1202" s="25" t="s">
        <v>77</v>
      </c>
      <c r="B1202" s="26" t="s">
        <v>318</v>
      </c>
      <c r="C1202" s="26" t="s">
        <v>146</v>
      </c>
      <c r="D1202" s="26" t="s">
        <v>146</v>
      </c>
      <c r="E1202" s="26" t="s">
        <v>380</v>
      </c>
      <c r="F1202" s="26"/>
      <c r="G1202" s="9">
        <f t="shared" si="1029"/>
        <v>166</v>
      </c>
      <c r="H1202" s="9">
        <f t="shared" si="1029"/>
        <v>0</v>
      </c>
      <c r="I1202" s="9">
        <f t="shared" si="1029"/>
        <v>0</v>
      </c>
      <c r="J1202" s="9">
        <f t="shared" si="1029"/>
        <v>0</v>
      </c>
      <c r="K1202" s="9">
        <f t="shared" si="1029"/>
        <v>0</v>
      </c>
      <c r="L1202" s="9">
        <f t="shared" si="1029"/>
        <v>0</v>
      </c>
      <c r="M1202" s="9">
        <f t="shared" si="1029"/>
        <v>166</v>
      </c>
      <c r="N1202" s="9">
        <f t="shared" si="1029"/>
        <v>0</v>
      </c>
      <c r="O1202" s="9">
        <f t="shared" si="1029"/>
        <v>0</v>
      </c>
      <c r="P1202" s="9">
        <f t="shared" si="1029"/>
        <v>0</v>
      </c>
      <c r="Q1202" s="9">
        <f t="shared" si="1029"/>
        <v>0</v>
      </c>
      <c r="R1202" s="9">
        <f t="shared" si="1029"/>
        <v>0</v>
      </c>
      <c r="S1202" s="9">
        <f t="shared" si="1029"/>
        <v>166</v>
      </c>
      <c r="T1202" s="9">
        <f t="shared" si="1029"/>
        <v>0</v>
      </c>
      <c r="U1202" s="9">
        <f t="shared" si="1030"/>
        <v>0</v>
      </c>
      <c r="V1202" s="9">
        <f t="shared" si="1030"/>
        <v>0</v>
      </c>
      <c r="W1202" s="9">
        <f t="shared" si="1030"/>
        <v>0</v>
      </c>
      <c r="X1202" s="9">
        <f t="shared" si="1030"/>
        <v>0</v>
      </c>
      <c r="Y1202" s="9">
        <f t="shared" si="1030"/>
        <v>166</v>
      </c>
      <c r="Z1202" s="9">
        <f t="shared" si="1030"/>
        <v>0</v>
      </c>
    </row>
    <row r="1203" spans="1:26" ht="33" hidden="1" x14ac:dyDescent="0.25">
      <c r="A1203" s="25" t="s">
        <v>329</v>
      </c>
      <c r="B1203" s="26" t="s">
        <v>318</v>
      </c>
      <c r="C1203" s="26" t="s">
        <v>146</v>
      </c>
      <c r="D1203" s="26" t="s">
        <v>146</v>
      </c>
      <c r="E1203" s="26" t="s">
        <v>379</v>
      </c>
      <c r="F1203" s="26"/>
      <c r="G1203" s="9">
        <f t="shared" si="1029"/>
        <v>166</v>
      </c>
      <c r="H1203" s="9">
        <f t="shared" si="1029"/>
        <v>0</v>
      </c>
      <c r="I1203" s="9">
        <f t="shared" si="1029"/>
        <v>0</v>
      </c>
      <c r="J1203" s="9">
        <f t="shared" si="1029"/>
        <v>0</v>
      </c>
      <c r="K1203" s="9">
        <f t="shared" si="1029"/>
        <v>0</v>
      </c>
      <c r="L1203" s="9">
        <f t="shared" si="1029"/>
        <v>0</v>
      </c>
      <c r="M1203" s="9">
        <f t="shared" si="1029"/>
        <v>166</v>
      </c>
      <c r="N1203" s="9">
        <f t="shared" si="1029"/>
        <v>0</v>
      </c>
      <c r="O1203" s="9">
        <f t="shared" si="1029"/>
        <v>0</v>
      </c>
      <c r="P1203" s="9">
        <f t="shared" si="1029"/>
        <v>0</v>
      </c>
      <c r="Q1203" s="9">
        <f t="shared" si="1029"/>
        <v>0</v>
      </c>
      <c r="R1203" s="9">
        <f t="shared" si="1029"/>
        <v>0</v>
      </c>
      <c r="S1203" s="9">
        <f t="shared" si="1029"/>
        <v>166</v>
      </c>
      <c r="T1203" s="9">
        <f t="shared" si="1029"/>
        <v>0</v>
      </c>
      <c r="U1203" s="9">
        <f t="shared" si="1030"/>
        <v>0</v>
      </c>
      <c r="V1203" s="9">
        <f t="shared" si="1030"/>
        <v>0</v>
      </c>
      <c r="W1203" s="9">
        <f t="shared" si="1030"/>
        <v>0</v>
      </c>
      <c r="X1203" s="9">
        <f t="shared" si="1030"/>
        <v>0</v>
      </c>
      <c r="Y1203" s="9">
        <f t="shared" si="1030"/>
        <v>166</v>
      </c>
      <c r="Z1203" s="9">
        <f t="shared" si="1030"/>
        <v>0</v>
      </c>
    </row>
    <row r="1204" spans="1:26" ht="33" hidden="1" x14ac:dyDescent="0.25">
      <c r="A1204" s="25" t="s">
        <v>12</v>
      </c>
      <c r="B1204" s="26" t="s">
        <v>318</v>
      </c>
      <c r="C1204" s="26" t="s">
        <v>146</v>
      </c>
      <c r="D1204" s="26" t="s">
        <v>146</v>
      </c>
      <c r="E1204" s="26" t="s">
        <v>379</v>
      </c>
      <c r="F1204" s="26" t="s">
        <v>13</v>
      </c>
      <c r="G1204" s="9">
        <f t="shared" si="1029"/>
        <v>166</v>
      </c>
      <c r="H1204" s="9">
        <f t="shared" si="1029"/>
        <v>0</v>
      </c>
      <c r="I1204" s="9">
        <f t="shared" si="1029"/>
        <v>0</v>
      </c>
      <c r="J1204" s="9">
        <f t="shared" si="1029"/>
        <v>0</v>
      </c>
      <c r="K1204" s="9">
        <f t="shared" si="1029"/>
        <v>0</v>
      </c>
      <c r="L1204" s="9">
        <f t="shared" si="1029"/>
        <v>0</v>
      </c>
      <c r="M1204" s="9">
        <f t="shared" si="1029"/>
        <v>166</v>
      </c>
      <c r="N1204" s="9">
        <f t="shared" si="1029"/>
        <v>0</v>
      </c>
      <c r="O1204" s="9">
        <f t="shared" si="1029"/>
        <v>0</v>
      </c>
      <c r="P1204" s="9">
        <f t="shared" si="1029"/>
        <v>0</v>
      </c>
      <c r="Q1204" s="9">
        <f t="shared" si="1029"/>
        <v>0</v>
      </c>
      <c r="R1204" s="9">
        <f t="shared" si="1029"/>
        <v>0</v>
      </c>
      <c r="S1204" s="9">
        <f t="shared" si="1029"/>
        <v>166</v>
      </c>
      <c r="T1204" s="9">
        <f t="shared" si="1029"/>
        <v>0</v>
      </c>
      <c r="U1204" s="9">
        <f t="shared" si="1030"/>
        <v>0</v>
      </c>
      <c r="V1204" s="9">
        <f t="shared" si="1030"/>
        <v>0</v>
      </c>
      <c r="W1204" s="9">
        <f t="shared" si="1030"/>
        <v>0</v>
      </c>
      <c r="X1204" s="9">
        <f t="shared" si="1030"/>
        <v>0</v>
      </c>
      <c r="Y1204" s="9">
        <f t="shared" si="1030"/>
        <v>166</v>
      </c>
      <c r="Z1204" s="9">
        <f t="shared" si="1030"/>
        <v>0</v>
      </c>
    </row>
    <row r="1205" spans="1:26" ht="20.100000000000001" hidden="1" customHeight="1" x14ac:dyDescent="0.25">
      <c r="A1205" s="25" t="s">
        <v>14</v>
      </c>
      <c r="B1205" s="26" t="s">
        <v>318</v>
      </c>
      <c r="C1205" s="26" t="s">
        <v>146</v>
      </c>
      <c r="D1205" s="26" t="s">
        <v>146</v>
      </c>
      <c r="E1205" s="26" t="s">
        <v>379</v>
      </c>
      <c r="F1205" s="26" t="s">
        <v>35</v>
      </c>
      <c r="G1205" s="9">
        <v>166</v>
      </c>
      <c r="H1205" s="9"/>
      <c r="I1205" s="86"/>
      <c r="J1205" s="86"/>
      <c r="K1205" s="86"/>
      <c r="L1205" s="86"/>
      <c r="M1205" s="9">
        <f>G1205+I1205+J1205+K1205+L1205</f>
        <v>166</v>
      </c>
      <c r="N1205" s="9">
        <f>H1205+L1205</f>
        <v>0</v>
      </c>
      <c r="O1205" s="87"/>
      <c r="P1205" s="87"/>
      <c r="Q1205" s="87"/>
      <c r="R1205" s="87"/>
      <c r="S1205" s="9">
        <f>M1205+O1205+P1205+Q1205+R1205</f>
        <v>166</v>
      </c>
      <c r="T1205" s="9">
        <f>N1205+R1205</f>
        <v>0</v>
      </c>
      <c r="U1205" s="87"/>
      <c r="V1205" s="87"/>
      <c r="W1205" s="87"/>
      <c r="X1205" s="87"/>
      <c r="Y1205" s="9">
        <f>S1205+U1205+V1205+W1205+X1205</f>
        <v>166</v>
      </c>
      <c r="Z1205" s="9">
        <f>T1205+X1205</f>
        <v>0</v>
      </c>
    </row>
    <row r="1206" spans="1:26" ht="49.5" hidden="1" x14ac:dyDescent="0.25">
      <c r="A1206" s="61" t="s">
        <v>502</v>
      </c>
      <c r="B1206" s="26" t="s">
        <v>318</v>
      </c>
      <c r="C1206" s="26" t="s">
        <v>146</v>
      </c>
      <c r="D1206" s="26" t="s">
        <v>146</v>
      </c>
      <c r="E1206" s="26" t="s">
        <v>391</v>
      </c>
      <c r="F1206" s="26"/>
      <c r="G1206" s="9">
        <f t="shared" si="1029"/>
        <v>1080</v>
      </c>
      <c r="H1206" s="9">
        <f t="shared" si="1029"/>
        <v>0</v>
      </c>
      <c r="I1206" s="9">
        <f t="shared" si="1029"/>
        <v>0</v>
      </c>
      <c r="J1206" s="9">
        <f t="shared" si="1029"/>
        <v>0</v>
      </c>
      <c r="K1206" s="9">
        <f t="shared" si="1029"/>
        <v>0</v>
      </c>
      <c r="L1206" s="9">
        <f t="shared" si="1029"/>
        <v>0</v>
      </c>
      <c r="M1206" s="9">
        <f t="shared" si="1029"/>
        <v>1080</v>
      </c>
      <c r="N1206" s="9">
        <f t="shared" si="1029"/>
        <v>0</v>
      </c>
      <c r="O1206" s="9">
        <f t="shared" si="1029"/>
        <v>0</v>
      </c>
      <c r="P1206" s="9">
        <f t="shared" si="1029"/>
        <v>0</v>
      </c>
      <c r="Q1206" s="9">
        <f t="shared" si="1029"/>
        <v>0</v>
      </c>
      <c r="R1206" s="9">
        <f t="shared" si="1029"/>
        <v>0</v>
      </c>
      <c r="S1206" s="9">
        <f t="shared" si="1029"/>
        <v>1080</v>
      </c>
      <c r="T1206" s="9">
        <f t="shared" si="1029"/>
        <v>0</v>
      </c>
      <c r="U1206" s="9">
        <f t="shared" si="1030"/>
        <v>0</v>
      </c>
      <c r="V1206" s="9">
        <f t="shared" si="1030"/>
        <v>0</v>
      </c>
      <c r="W1206" s="9">
        <f t="shared" si="1030"/>
        <v>0</v>
      </c>
      <c r="X1206" s="9">
        <f t="shared" si="1030"/>
        <v>0</v>
      </c>
      <c r="Y1206" s="9">
        <f t="shared" si="1030"/>
        <v>1080</v>
      </c>
      <c r="Z1206" s="9">
        <f t="shared" si="1030"/>
        <v>0</v>
      </c>
    </row>
    <row r="1207" spans="1:26" ht="33" hidden="1" x14ac:dyDescent="0.25">
      <c r="A1207" s="25" t="s">
        <v>77</v>
      </c>
      <c r="B1207" s="26" t="s">
        <v>318</v>
      </c>
      <c r="C1207" s="26" t="s">
        <v>146</v>
      </c>
      <c r="D1207" s="26" t="s">
        <v>146</v>
      </c>
      <c r="E1207" s="26" t="s">
        <v>396</v>
      </c>
      <c r="F1207" s="26"/>
      <c r="G1207" s="9">
        <f t="shared" si="1029"/>
        <v>1080</v>
      </c>
      <c r="H1207" s="9">
        <f t="shared" si="1029"/>
        <v>0</v>
      </c>
      <c r="I1207" s="9">
        <f t="shared" si="1029"/>
        <v>0</v>
      </c>
      <c r="J1207" s="9">
        <f t="shared" si="1029"/>
        <v>0</v>
      </c>
      <c r="K1207" s="9">
        <f t="shared" si="1029"/>
        <v>0</v>
      </c>
      <c r="L1207" s="9">
        <f t="shared" si="1029"/>
        <v>0</v>
      </c>
      <c r="M1207" s="9">
        <f t="shared" si="1029"/>
        <v>1080</v>
      </c>
      <c r="N1207" s="9">
        <f t="shared" si="1029"/>
        <v>0</v>
      </c>
      <c r="O1207" s="9">
        <f t="shared" si="1029"/>
        <v>0</v>
      </c>
      <c r="P1207" s="9">
        <f t="shared" si="1029"/>
        <v>0</v>
      </c>
      <c r="Q1207" s="9">
        <f t="shared" si="1029"/>
        <v>0</v>
      </c>
      <c r="R1207" s="9">
        <f t="shared" si="1029"/>
        <v>0</v>
      </c>
      <c r="S1207" s="9">
        <f t="shared" si="1029"/>
        <v>1080</v>
      </c>
      <c r="T1207" s="9">
        <f t="shared" si="1029"/>
        <v>0</v>
      </c>
      <c r="U1207" s="9">
        <f t="shared" si="1030"/>
        <v>0</v>
      </c>
      <c r="V1207" s="9">
        <f t="shared" si="1030"/>
        <v>0</v>
      </c>
      <c r="W1207" s="9">
        <f t="shared" si="1030"/>
        <v>0</v>
      </c>
      <c r="X1207" s="9">
        <f t="shared" si="1030"/>
        <v>0</v>
      </c>
      <c r="Y1207" s="9">
        <f t="shared" si="1030"/>
        <v>1080</v>
      </c>
      <c r="Z1207" s="9">
        <f t="shared" si="1030"/>
        <v>0</v>
      </c>
    </row>
    <row r="1208" spans="1:26" ht="33" hidden="1" x14ac:dyDescent="0.25">
      <c r="A1208" s="25" t="s">
        <v>329</v>
      </c>
      <c r="B1208" s="26" t="s">
        <v>318</v>
      </c>
      <c r="C1208" s="26" t="s">
        <v>146</v>
      </c>
      <c r="D1208" s="26" t="s">
        <v>146</v>
      </c>
      <c r="E1208" s="26" t="s">
        <v>397</v>
      </c>
      <c r="F1208" s="26"/>
      <c r="G1208" s="9">
        <f t="shared" si="1029"/>
        <v>1080</v>
      </c>
      <c r="H1208" s="9">
        <f t="shared" si="1029"/>
        <v>0</v>
      </c>
      <c r="I1208" s="9">
        <f t="shared" si="1029"/>
        <v>0</v>
      </c>
      <c r="J1208" s="9">
        <f t="shared" si="1029"/>
        <v>0</v>
      </c>
      <c r="K1208" s="9">
        <f t="shared" si="1029"/>
        <v>0</v>
      </c>
      <c r="L1208" s="9">
        <f t="shared" si="1029"/>
        <v>0</v>
      </c>
      <c r="M1208" s="9">
        <f t="shared" si="1029"/>
        <v>1080</v>
      </c>
      <c r="N1208" s="9">
        <f t="shared" si="1029"/>
        <v>0</v>
      </c>
      <c r="O1208" s="9">
        <f t="shared" si="1029"/>
        <v>0</v>
      </c>
      <c r="P1208" s="9">
        <f t="shared" si="1029"/>
        <v>0</v>
      </c>
      <c r="Q1208" s="9">
        <f t="shared" si="1029"/>
        <v>0</v>
      </c>
      <c r="R1208" s="9">
        <f t="shared" si="1029"/>
        <v>0</v>
      </c>
      <c r="S1208" s="9">
        <f t="shared" si="1029"/>
        <v>1080</v>
      </c>
      <c r="T1208" s="9">
        <f t="shared" si="1029"/>
        <v>0</v>
      </c>
      <c r="U1208" s="9">
        <f t="shared" si="1030"/>
        <v>0</v>
      </c>
      <c r="V1208" s="9">
        <f t="shared" si="1030"/>
        <v>0</v>
      </c>
      <c r="W1208" s="9">
        <f t="shared" si="1030"/>
        <v>0</v>
      </c>
      <c r="X1208" s="9">
        <f t="shared" si="1030"/>
        <v>0</v>
      </c>
      <c r="Y1208" s="9">
        <f t="shared" si="1030"/>
        <v>1080</v>
      </c>
      <c r="Z1208" s="9">
        <f t="shared" si="1030"/>
        <v>0</v>
      </c>
    </row>
    <row r="1209" spans="1:26" ht="33" hidden="1" x14ac:dyDescent="0.25">
      <c r="A1209" s="25" t="s">
        <v>12</v>
      </c>
      <c r="B1209" s="26" t="s">
        <v>318</v>
      </c>
      <c r="C1209" s="26" t="s">
        <v>146</v>
      </c>
      <c r="D1209" s="26" t="s">
        <v>146</v>
      </c>
      <c r="E1209" s="26" t="s">
        <v>397</v>
      </c>
      <c r="F1209" s="26" t="s">
        <v>13</v>
      </c>
      <c r="G1209" s="9">
        <f t="shared" si="1029"/>
        <v>1080</v>
      </c>
      <c r="H1209" s="9">
        <f t="shared" si="1029"/>
        <v>0</v>
      </c>
      <c r="I1209" s="9">
        <f t="shared" si="1029"/>
        <v>0</v>
      </c>
      <c r="J1209" s="9">
        <f t="shared" si="1029"/>
        <v>0</v>
      </c>
      <c r="K1209" s="9">
        <f t="shared" si="1029"/>
        <v>0</v>
      </c>
      <c r="L1209" s="9">
        <f t="shared" si="1029"/>
        <v>0</v>
      </c>
      <c r="M1209" s="9">
        <f t="shared" si="1029"/>
        <v>1080</v>
      </c>
      <c r="N1209" s="9">
        <f t="shared" si="1029"/>
        <v>0</v>
      </c>
      <c r="O1209" s="9">
        <f t="shared" si="1029"/>
        <v>0</v>
      </c>
      <c r="P1209" s="9">
        <f t="shared" si="1029"/>
        <v>0</v>
      </c>
      <c r="Q1209" s="9">
        <f t="shared" si="1029"/>
        <v>0</v>
      </c>
      <c r="R1209" s="9">
        <f t="shared" si="1029"/>
        <v>0</v>
      </c>
      <c r="S1209" s="9">
        <f t="shared" si="1029"/>
        <v>1080</v>
      </c>
      <c r="T1209" s="9">
        <f t="shared" si="1029"/>
        <v>0</v>
      </c>
      <c r="U1209" s="9">
        <f t="shared" si="1030"/>
        <v>0</v>
      </c>
      <c r="V1209" s="9">
        <f t="shared" si="1030"/>
        <v>0</v>
      </c>
      <c r="W1209" s="9">
        <f t="shared" si="1030"/>
        <v>0</v>
      </c>
      <c r="X1209" s="9">
        <f t="shared" si="1030"/>
        <v>0</v>
      </c>
      <c r="Y1209" s="9">
        <f t="shared" si="1030"/>
        <v>1080</v>
      </c>
      <c r="Z1209" s="9">
        <f t="shared" si="1030"/>
        <v>0</v>
      </c>
    </row>
    <row r="1210" spans="1:26" ht="20.100000000000001" hidden="1" customHeight="1" x14ac:dyDescent="0.25">
      <c r="A1210" s="25" t="s">
        <v>14</v>
      </c>
      <c r="B1210" s="26" t="s">
        <v>318</v>
      </c>
      <c r="C1210" s="26" t="s">
        <v>146</v>
      </c>
      <c r="D1210" s="26" t="s">
        <v>146</v>
      </c>
      <c r="E1210" s="26" t="s">
        <v>397</v>
      </c>
      <c r="F1210" s="26" t="s">
        <v>35</v>
      </c>
      <c r="G1210" s="9">
        <v>1080</v>
      </c>
      <c r="H1210" s="9"/>
      <c r="I1210" s="86"/>
      <c r="J1210" s="86"/>
      <c r="K1210" s="86"/>
      <c r="L1210" s="86"/>
      <c r="M1210" s="9">
        <f>G1210+I1210+J1210+K1210+L1210</f>
        <v>1080</v>
      </c>
      <c r="N1210" s="9">
        <f>H1210+L1210</f>
        <v>0</v>
      </c>
      <c r="O1210" s="87"/>
      <c r="P1210" s="87"/>
      <c r="Q1210" s="87"/>
      <c r="R1210" s="87"/>
      <c r="S1210" s="9">
        <f>M1210+O1210+P1210+Q1210+R1210</f>
        <v>1080</v>
      </c>
      <c r="T1210" s="9">
        <f>N1210+R1210</f>
        <v>0</v>
      </c>
      <c r="U1210" s="87"/>
      <c r="V1210" s="87"/>
      <c r="W1210" s="87"/>
      <c r="X1210" s="87"/>
      <c r="Y1210" s="9">
        <f>S1210+U1210+V1210+W1210+X1210</f>
        <v>1080</v>
      </c>
      <c r="Z1210" s="9">
        <f>T1210+X1210</f>
        <v>0</v>
      </c>
    </row>
    <row r="1211" spans="1:26" hidden="1" x14ac:dyDescent="0.25">
      <c r="A1211" s="25"/>
      <c r="B1211" s="26"/>
      <c r="C1211" s="26"/>
      <c r="D1211" s="26"/>
      <c r="E1211" s="26"/>
      <c r="F1211" s="26"/>
      <c r="G1211" s="9"/>
      <c r="H1211" s="9"/>
      <c r="I1211" s="86"/>
      <c r="J1211" s="86"/>
      <c r="K1211" s="86"/>
      <c r="L1211" s="86"/>
      <c r="M1211" s="86"/>
      <c r="N1211" s="86"/>
      <c r="O1211" s="87"/>
      <c r="P1211" s="87"/>
      <c r="Q1211" s="87"/>
      <c r="R1211" s="87"/>
      <c r="S1211" s="87"/>
      <c r="T1211" s="87"/>
      <c r="U1211" s="87"/>
      <c r="V1211" s="87"/>
      <c r="W1211" s="87"/>
      <c r="X1211" s="87"/>
      <c r="Y1211" s="87"/>
      <c r="Z1211" s="87"/>
    </row>
    <row r="1212" spans="1:26" ht="18.75" hidden="1" x14ac:dyDescent="0.3">
      <c r="A1212" s="33" t="s">
        <v>331</v>
      </c>
      <c r="B1212" s="24" t="s">
        <v>318</v>
      </c>
      <c r="C1212" s="24" t="s">
        <v>17</v>
      </c>
      <c r="D1212" s="24" t="s">
        <v>8</v>
      </c>
      <c r="E1212" s="24"/>
      <c r="F1212" s="24"/>
      <c r="G1212" s="15">
        <f t="shared" ref="G1212:V1216" si="1031">G1213</f>
        <v>50</v>
      </c>
      <c r="H1212" s="15">
        <f t="shared" si="1031"/>
        <v>0</v>
      </c>
      <c r="I1212" s="15">
        <f t="shared" si="1031"/>
        <v>0</v>
      </c>
      <c r="J1212" s="15">
        <f t="shared" si="1031"/>
        <v>0</v>
      </c>
      <c r="K1212" s="15">
        <f t="shared" si="1031"/>
        <v>0</v>
      </c>
      <c r="L1212" s="15">
        <f t="shared" si="1031"/>
        <v>0</v>
      </c>
      <c r="M1212" s="15">
        <f t="shared" si="1031"/>
        <v>50</v>
      </c>
      <c r="N1212" s="15">
        <f t="shared" si="1031"/>
        <v>0</v>
      </c>
      <c r="O1212" s="15">
        <f t="shared" si="1031"/>
        <v>0</v>
      </c>
      <c r="P1212" s="15">
        <f t="shared" si="1031"/>
        <v>0</v>
      </c>
      <c r="Q1212" s="15">
        <f t="shared" si="1031"/>
        <v>0</v>
      </c>
      <c r="R1212" s="15">
        <f t="shared" si="1031"/>
        <v>0</v>
      </c>
      <c r="S1212" s="15">
        <f t="shared" si="1031"/>
        <v>50</v>
      </c>
      <c r="T1212" s="15">
        <f t="shared" si="1031"/>
        <v>0</v>
      </c>
      <c r="U1212" s="15">
        <f t="shared" si="1031"/>
        <v>0</v>
      </c>
      <c r="V1212" s="15">
        <f t="shared" si="1031"/>
        <v>0</v>
      </c>
      <c r="W1212" s="15">
        <f t="shared" ref="U1212:Z1216" si="1032">W1213</f>
        <v>0</v>
      </c>
      <c r="X1212" s="15">
        <f t="shared" si="1032"/>
        <v>0</v>
      </c>
      <c r="Y1212" s="15">
        <f t="shared" si="1032"/>
        <v>50</v>
      </c>
      <c r="Z1212" s="15">
        <f t="shared" si="1032"/>
        <v>0</v>
      </c>
    </row>
    <row r="1213" spans="1:26" ht="33" hidden="1" x14ac:dyDescent="0.25">
      <c r="A1213" s="28" t="s">
        <v>428</v>
      </c>
      <c r="B1213" s="26" t="s">
        <v>318</v>
      </c>
      <c r="C1213" s="26" t="s">
        <v>17</v>
      </c>
      <c r="D1213" s="26" t="s">
        <v>8</v>
      </c>
      <c r="E1213" s="26" t="s">
        <v>352</v>
      </c>
      <c r="F1213" s="26" t="s">
        <v>323</v>
      </c>
      <c r="G1213" s="9">
        <f t="shared" si="1031"/>
        <v>50</v>
      </c>
      <c r="H1213" s="9">
        <f t="shared" si="1031"/>
        <v>0</v>
      </c>
      <c r="I1213" s="9">
        <f t="shared" si="1031"/>
        <v>0</v>
      </c>
      <c r="J1213" s="9">
        <f t="shared" si="1031"/>
        <v>0</v>
      </c>
      <c r="K1213" s="9">
        <f t="shared" si="1031"/>
        <v>0</v>
      </c>
      <c r="L1213" s="9">
        <f t="shared" si="1031"/>
        <v>0</v>
      </c>
      <c r="M1213" s="9">
        <f t="shared" si="1031"/>
        <v>50</v>
      </c>
      <c r="N1213" s="9">
        <f t="shared" si="1031"/>
        <v>0</v>
      </c>
      <c r="O1213" s="9">
        <f t="shared" si="1031"/>
        <v>0</v>
      </c>
      <c r="P1213" s="9">
        <f t="shared" si="1031"/>
        <v>0</v>
      </c>
      <c r="Q1213" s="9">
        <f t="shared" si="1031"/>
        <v>0</v>
      </c>
      <c r="R1213" s="9">
        <f t="shared" si="1031"/>
        <v>0</v>
      </c>
      <c r="S1213" s="9">
        <f t="shared" si="1031"/>
        <v>50</v>
      </c>
      <c r="T1213" s="9">
        <f t="shared" si="1031"/>
        <v>0</v>
      </c>
      <c r="U1213" s="9">
        <f t="shared" si="1032"/>
        <v>0</v>
      </c>
      <c r="V1213" s="9">
        <f t="shared" si="1032"/>
        <v>0</v>
      </c>
      <c r="W1213" s="9">
        <f t="shared" si="1032"/>
        <v>0</v>
      </c>
      <c r="X1213" s="9">
        <f t="shared" si="1032"/>
        <v>0</v>
      </c>
      <c r="Y1213" s="9">
        <f t="shared" si="1032"/>
        <v>50</v>
      </c>
      <c r="Z1213" s="9">
        <f t="shared" si="1032"/>
        <v>0</v>
      </c>
    </row>
    <row r="1214" spans="1:26" ht="20.100000000000001" hidden="1" customHeight="1" x14ac:dyDescent="0.25">
      <c r="A1214" s="25" t="s">
        <v>15</v>
      </c>
      <c r="B1214" s="26" t="s">
        <v>318</v>
      </c>
      <c r="C1214" s="26" t="s">
        <v>17</v>
      </c>
      <c r="D1214" s="26" t="s">
        <v>8</v>
      </c>
      <c r="E1214" s="26" t="s">
        <v>353</v>
      </c>
      <c r="F1214" s="26"/>
      <c r="G1214" s="9">
        <f t="shared" si="1031"/>
        <v>50</v>
      </c>
      <c r="H1214" s="9">
        <f t="shared" si="1031"/>
        <v>0</v>
      </c>
      <c r="I1214" s="9">
        <f t="shared" si="1031"/>
        <v>0</v>
      </c>
      <c r="J1214" s="9">
        <f t="shared" si="1031"/>
        <v>0</v>
      </c>
      <c r="K1214" s="9">
        <f t="shared" si="1031"/>
        <v>0</v>
      </c>
      <c r="L1214" s="9">
        <f t="shared" si="1031"/>
        <v>0</v>
      </c>
      <c r="M1214" s="9">
        <f t="shared" si="1031"/>
        <v>50</v>
      </c>
      <c r="N1214" s="9">
        <f t="shared" si="1031"/>
        <v>0</v>
      </c>
      <c r="O1214" s="9">
        <f t="shared" si="1031"/>
        <v>0</v>
      </c>
      <c r="P1214" s="9">
        <f t="shared" si="1031"/>
        <v>0</v>
      </c>
      <c r="Q1214" s="9">
        <f t="shared" si="1031"/>
        <v>0</v>
      </c>
      <c r="R1214" s="9">
        <f t="shared" si="1031"/>
        <v>0</v>
      </c>
      <c r="S1214" s="9">
        <f t="shared" si="1031"/>
        <v>50</v>
      </c>
      <c r="T1214" s="9">
        <f t="shared" si="1031"/>
        <v>0</v>
      </c>
      <c r="U1214" s="9">
        <f t="shared" si="1032"/>
        <v>0</v>
      </c>
      <c r="V1214" s="9">
        <f t="shared" si="1032"/>
        <v>0</v>
      </c>
      <c r="W1214" s="9">
        <f t="shared" si="1032"/>
        <v>0</v>
      </c>
      <c r="X1214" s="9">
        <f t="shared" si="1032"/>
        <v>0</v>
      </c>
      <c r="Y1214" s="9">
        <f t="shared" si="1032"/>
        <v>50</v>
      </c>
      <c r="Z1214" s="9">
        <f t="shared" si="1032"/>
        <v>0</v>
      </c>
    </row>
    <row r="1215" spans="1:26" ht="33" hidden="1" x14ac:dyDescent="0.25">
      <c r="A1215" s="25" t="s">
        <v>332</v>
      </c>
      <c r="B1215" s="26" t="s">
        <v>318</v>
      </c>
      <c r="C1215" s="26" t="s">
        <v>17</v>
      </c>
      <c r="D1215" s="26" t="s">
        <v>8</v>
      </c>
      <c r="E1215" s="26" t="s">
        <v>355</v>
      </c>
      <c r="F1215" s="26"/>
      <c r="G1215" s="9">
        <f t="shared" si="1031"/>
        <v>50</v>
      </c>
      <c r="H1215" s="9">
        <f t="shared" si="1031"/>
        <v>0</v>
      </c>
      <c r="I1215" s="9">
        <f t="shared" si="1031"/>
        <v>0</v>
      </c>
      <c r="J1215" s="9">
        <f t="shared" si="1031"/>
        <v>0</v>
      </c>
      <c r="K1215" s="9">
        <f t="shared" si="1031"/>
        <v>0</v>
      </c>
      <c r="L1215" s="9">
        <f t="shared" si="1031"/>
        <v>0</v>
      </c>
      <c r="M1215" s="9">
        <f t="shared" si="1031"/>
        <v>50</v>
      </c>
      <c r="N1215" s="9">
        <f t="shared" si="1031"/>
        <v>0</v>
      </c>
      <c r="O1215" s="9">
        <f t="shared" si="1031"/>
        <v>0</v>
      </c>
      <c r="P1215" s="9">
        <f t="shared" si="1031"/>
        <v>0</v>
      </c>
      <c r="Q1215" s="9">
        <f t="shared" si="1031"/>
        <v>0</v>
      </c>
      <c r="R1215" s="9">
        <f t="shared" si="1031"/>
        <v>0</v>
      </c>
      <c r="S1215" s="9">
        <f t="shared" si="1031"/>
        <v>50</v>
      </c>
      <c r="T1215" s="9">
        <f t="shared" si="1031"/>
        <v>0</v>
      </c>
      <c r="U1215" s="9">
        <f t="shared" si="1032"/>
        <v>0</v>
      </c>
      <c r="V1215" s="9">
        <f t="shared" si="1032"/>
        <v>0</v>
      </c>
      <c r="W1215" s="9">
        <f t="shared" si="1032"/>
        <v>0</v>
      </c>
      <c r="X1215" s="9">
        <f t="shared" si="1032"/>
        <v>0</v>
      </c>
      <c r="Y1215" s="9">
        <f t="shared" si="1032"/>
        <v>50</v>
      </c>
      <c r="Z1215" s="9">
        <f t="shared" si="1032"/>
        <v>0</v>
      </c>
    </row>
    <row r="1216" spans="1:26" ht="33" hidden="1" x14ac:dyDescent="0.25">
      <c r="A1216" s="25" t="s">
        <v>243</v>
      </c>
      <c r="B1216" s="26" t="s">
        <v>318</v>
      </c>
      <c r="C1216" s="26" t="s">
        <v>17</v>
      </c>
      <c r="D1216" s="26" t="s">
        <v>8</v>
      </c>
      <c r="E1216" s="26" t="s">
        <v>355</v>
      </c>
      <c r="F1216" s="26" t="s">
        <v>31</v>
      </c>
      <c r="G1216" s="9">
        <f t="shared" si="1031"/>
        <v>50</v>
      </c>
      <c r="H1216" s="9">
        <f t="shared" si="1031"/>
        <v>0</v>
      </c>
      <c r="I1216" s="9">
        <f t="shared" si="1031"/>
        <v>0</v>
      </c>
      <c r="J1216" s="9">
        <f t="shared" si="1031"/>
        <v>0</v>
      </c>
      <c r="K1216" s="9">
        <f t="shared" si="1031"/>
        <v>0</v>
      </c>
      <c r="L1216" s="9">
        <f t="shared" si="1031"/>
        <v>0</v>
      </c>
      <c r="M1216" s="9">
        <f t="shared" si="1031"/>
        <v>50</v>
      </c>
      <c r="N1216" s="9">
        <f t="shared" si="1031"/>
        <v>0</v>
      </c>
      <c r="O1216" s="9">
        <f t="shared" si="1031"/>
        <v>0</v>
      </c>
      <c r="P1216" s="9">
        <f t="shared" si="1031"/>
        <v>0</v>
      </c>
      <c r="Q1216" s="9">
        <f t="shared" si="1031"/>
        <v>0</v>
      </c>
      <c r="R1216" s="9">
        <f t="shared" si="1031"/>
        <v>0</v>
      </c>
      <c r="S1216" s="9">
        <f t="shared" si="1031"/>
        <v>50</v>
      </c>
      <c r="T1216" s="9">
        <f t="shared" si="1031"/>
        <v>0</v>
      </c>
      <c r="U1216" s="9">
        <f t="shared" si="1032"/>
        <v>0</v>
      </c>
      <c r="V1216" s="9">
        <f t="shared" si="1032"/>
        <v>0</v>
      </c>
      <c r="W1216" s="9">
        <f t="shared" si="1032"/>
        <v>0</v>
      </c>
      <c r="X1216" s="9">
        <f t="shared" si="1032"/>
        <v>0</v>
      </c>
      <c r="Y1216" s="9">
        <f t="shared" si="1032"/>
        <v>50</v>
      </c>
      <c r="Z1216" s="9">
        <f t="shared" si="1032"/>
        <v>0</v>
      </c>
    </row>
    <row r="1217" spans="1:26" ht="33" hidden="1" x14ac:dyDescent="0.25">
      <c r="A1217" s="25" t="s">
        <v>37</v>
      </c>
      <c r="B1217" s="26" t="s">
        <v>318</v>
      </c>
      <c r="C1217" s="26" t="s">
        <v>17</v>
      </c>
      <c r="D1217" s="26" t="s">
        <v>8</v>
      </c>
      <c r="E1217" s="26" t="s">
        <v>355</v>
      </c>
      <c r="F1217" s="26" t="s">
        <v>38</v>
      </c>
      <c r="G1217" s="9">
        <v>50</v>
      </c>
      <c r="H1217" s="9"/>
      <c r="I1217" s="86"/>
      <c r="J1217" s="86"/>
      <c r="K1217" s="86"/>
      <c r="L1217" s="86"/>
      <c r="M1217" s="9">
        <f>G1217+I1217+J1217+K1217+L1217</f>
        <v>50</v>
      </c>
      <c r="N1217" s="9">
        <f>H1217+L1217</f>
        <v>0</v>
      </c>
      <c r="O1217" s="87"/>
      <c r="P1217" s="87"/>
      <c r="Q1217" s="87"/>
      <c r="R1217" s="87"/>
      <c r="S1217" s="9">
        <f>M1217+O1217+P1217+Q1217+R1217</f>
        <v>50</v>
      </c>
      <c r="T1217" s="9">
        <f>N1217+R1217</f>
        <v>0</v>
      </c>
      <c r="U1217" s="87"/>
      <c r="V1217" s="87"/>
      <c r="W1217" s="87"/>
      <c r="X1217" s="87"/>
      <c r="Y1217" s="9">
        <f>S1217+U1217+V1217+W1217+X1217</f>
        <v>50</v>
      </c>
      <c r="Z1217" s="9">
        <f>T1217+X1217</f>
        <v>0</v>
      </c>
    </row>
    <row r="1218" spans="1:26" hidden="1" x14ac:dyDescent="0.25">
      <c r="A1218" s="25"/>
      <c r="B1218" s="26"/>
      <c r="C1218" s="26"/>
      <c r="D1218" s="26"/>
      <c r="E1218" s="26"/>
      <c r="F1218" s="26"/>
      <c r="G1218" s="9"/>
      <c r="H1218" s="9"/>
      <c r="I1218" s="86"/>
      <c r="J1218" s="86"/>
      <c r="K1218" s="86"/>
      <c r="L1218" s="86"/>
      <c r="M1218" s="86"/>
      <c r="N1218" s="86"/>
      <c r="O1218" s="87"/>
      <c r="P1218" s="87"/>
      <c r="Q1218" s="87"/>
      <c r="R1218" s="87"/>
      <c r="S1218" s="87"/>
      <c r="T1218" s="87"/>
      <c r="U1218" s="87"/>
      <c r="V1218" s="87"/>
      <c r="W1218" s="87"/>
      <c r="X1218" s="87"/>
      <c r="Y1218" s="87"/>
      <c r="Z1218" s="87"/>
    </row>
    <row r="1219" spans="1:26" ht="40.5" hidden="1" customHeight="1" x14ac:dyDescent="0.3">
      <c r="A1219" s="23" t="s">
        <v>333</v>
      </c>
      <c r="B1219" s="24" t="s">
        <v>318</v>
      </c>
      <c r="C1219" s="24" t="s">
        <v>17</v>
      </c>
      <c r="D1219" s="24" t="s">
        <v>146</v>
      </c>
      <c r="E1219" s="24" t="s">
        <v>323</v>
      </c>
      <c r="F1219" s="24" t="s">
        <v>323</v>
      </c>
      <c r="G1219" s="15">
        <f t="shared" ref="G1219:V1223" si="1033">G1220</f>
        <v>10995</v>
      </c>
      <c r="H1219" s="15">
        <f t="shared" si="1033"/>
        <v>0</v>
      </c>
      <c r="I1219" s="15">
        <f t="shared" si="1033"/>
        <v>0</v>
      </c>
      <c r="J1219" s="15">
        <f t="shared" si="1033"/>
        <v>0</v>
      </c>
      <c r="K1219" s="15">
        <f t="shared" si="1033"/>
        <v>0</v>
      </c>
      <c r="L1219" s="15">
        <f t="shared" si="1033"/>
        <v>0</v>
      </c>
      <c r="M1219" s="15">
        <f t="shared" si="1033"/>
        <v>10995</v>
      </c>
      <c r="N1219" s="15">
        <f t="shared" si="1033"/>
        <v>0</v>
      </c>
      <c r="O1219" s="15">
        <f t="shared" si="1033"/>
        <v>0</v>
      </c>
      <c r="P1219" s="15">
        <f t="shared" si="1033"/>
        <v>0</v>
      </c>
      <c r="Q1219" s="15">
        <f t="shared" si="1033"/>
        <v>0</v>
      </c>
      <c r="R1219" s="15">
        <f t="shared" si="1033"/>
        <v>0</v>
      </c>
      <c r="S1219" s="15">
        <f t="shared" si="1033"/>
        <v>10995</v>
      </c>
      <c r="T1219" s="15">
        <f t="shared" si="1033"/>
        <v>0</v>
      </c>
      <c r="U1219" s="15">
        <f t="shared" si="1033"/>
        <v>0</v>
      </c>
      <c r="V1219" s="15">
        <f t="shared" si="1033"/>
        <v>0</v>
      </c>
      <c r="W1219" s="15">
        <f t="shared" ref="U1219:Z1223" si="1034">W1220</f>
        <v>0</v>
      </c>
      <c r="X1219" s="15">
        <f t="shared" si="1034"/>
        <v>0</v>
      </c>
      <c r="Y1219" s="15">
        <f t="shared" si="1034"/>
        <v>10995</v>
      </c>
      <c r="Z1219" s="15">
        <f t="shared" si="1034"/>
        <v>0</v>
      </c>
    </row>
    <row r="1220" spans="1:26" ht="33" hidden="1" x14ac:dyDescent="0.25">
      <c r="A1220" s="28" t="s">
        <v>428</v>
      </c>
      <c r="B1220" s="26" t="s">
        <v>318</v>
      </c>
      <c r="C1220" s="26" t="s">
        <v>17</v>
      </c>
      <c r="D1220" s="26" t="s">
        <v>146</v>
      </c>
      <c r="E1220" s="26" t="s">
        <v>352</v>
      </c>
      <c r="F1220" s="26" t="s">
        <v>323</v>
      </c>
      <c r="G1220" s="9">
        <f t="shared" si="1033"/>
        <v>10995</v>
      </c>
      <c r="H1220" s="9">
        <f t="shared" si="1033"/>
        <v>0</v>
      </c>
      <c r="I1220" s="9">
        <f t="shared" si="1033"/>
        <v>0</v>
      </c>
      <c r="J1220" s="9">
        <f t="shared" si="1033"/>
        <v>0</v>
      </c>
      <c r="K1220" s="9">
        <f t="shared" si="1033"/>
        <v>0</v>
      </c>
      <c r="L1220" s="9">
        <f t="shared" si="1033"/>
        <v>0</v>
      </c>
      <c r="M1220" s="9">
        <f t="shared" si="1033"/>
        <v>10995</v>
      </c>
      <c r="N1220" s="9">
        <f t="shared" si="1033"/>
        <v>0</v>
      </c>
      <c r="O1220" s="9">
        <f t="shared" si="1033"/>
        <v>0</v>
      </c>
      <c r="P1220" s="9">
        <f t="shared" si="1033"/>
        <v>0</v>
      </c>
      <c r="Q1220" s="9">
        <f t="shared" si="1033"/>
        <v>0</v>
      </c>
      <c r="R1220" s="9">
        <f t="shared" si="1033"/>
        <v>0</v>
      </c>
      <c r="S1220" s="9">
        <f t="shared" si="1033"/>
        <v>10995</v>
      </c>
      <c r="T1220" s="9">
        <f t="shared" si="1033"/>
        <v>0</v>
      </c>
      <c r="U1220" s="9">
        <f t="shared" si="1034"/>
        <v>0</v>
      </c>
      <c r="V1220" s="9">
        <f t="shared" si="1034"/>
        <v>0</v>
      </c>
      <c r="W1220" s="9">
        <f t="shared" si="1034"/>
        <v>0</v>
      </c>
      <c r="X1220" s="9">
        <f t="shared" si="1034"/>
        <v>0</v>
      </c>
      <c r="Y1220" s="9">
        <f t="shared" si="1034"/>
        <v>10995</v>
      </c>
      <c r="Z1220" s="9">
        <f t="shared" si="1034"/>
        <v>0</v>
      </c>
    </row>
    <row r="1221" spans="1:26" ht="20.100000000000001" hidden="1" customHeight="1" x14ac:dyDescent="0.25">
      <c r="A1221" s="25" t="s">
        <v>15</v>
      </c>
      <c r="B1221" s="26" t="s">
        <v>318</v>
      </c>
      <c r="C1221" s="26" t="s">
        <v>17</v>
      </c>
      <c r="D1221" s="26" t="s">
        <v>146</v>
      </c>
      <c r="E1221" s="26" t="s">
        <v>353</v>
      </c>
      <c r="F1221" s="26"/>
      <c r="G1221" s="9">
        <f t="shared" si="1033"/>
        <v>10995</v>
      </c>
      <c r="H1221" s="9">
        <f t="shared" si="1033"/>
        <v>0</v>
      </c>
      <c r="I1221" s="9">
        <f t="shared" si="1033"/>
        <v>0</v>
      </c>
      <c r="J1221" s="9">
        <f t="shared" si="1033"/>
        <v>0</v>
      </c>
      <c r="K1221" s="9">
        <f t="shared" si="1033"/>
        <v>0</v>
      </c>
      <c r="L1221" s="9">
        <f t="shared" si="1033"/>
        <v>0</v>
      </c>
      <c r="M1221" s="9">
        <f t="shared" si="1033"/>
        <v>10995</v>
      </c>
      <c r="N1221" s="9">
        <f t="shared" si="1033"/>
        <v>0</v>
      </c>
      <c r="O1221" s="9">
        <f t="shared" si="1033"/>
        <v>0</v>
      </c>
      <c r="P1221" s="9">
        <f t="shared" si="1033"/>
        <v>0</v>
      </c>
      <c r="Q1221" s="9">
        <f t="shared" si="1033"/>
        <v>0</v>
      </c>
      <c r="R1221" s="9">
        <f t="shared" si="1033"/>
        <v>0</v>
      </c>
      <c r="S1221" s="9">
        <f t="shared" si="1033"/>
        <v>10995</v>
      </c>
      <c r="T1221" s="9">
        <f t="shared" si="1033"/>
        <v>0</v>
      </c>
      <c r="U1221" s="9">
        <f t="shared" si="1034"/>
        <v>0</v>
      </c>
      <c r="V1221" s="9">
        <f t="shared" si="1034"/>
        <v>0</v>
      </c>
      <c r="W1221" s="9">
        <f t="shared" si="1034"/>
        <v>0</v>
      </c>
      <c r="X1221" s="9">
        <f t="shared" si="1034"/>
        <v>0</v>
      </c>
      <c r="Y1221" s="9">
        <f t="shared" si="1034"/>
        <v>10995</v>
      </c>
      <c r="Z1221" s="9">
        <f t="shared" si="1034"/>
        <v>0</v>
      </c>
    </row>
    <row r="1222" spans="1:26" ht="33" hidden="1" x14ac:dyDescent="0.25">
      <c r="A1222" s="25" t="s">
        <v>334</v>
      </c>
      <c r="B1222" s="26" t="s">
        <v>318</v>
      </c>
      <c r="C1222" s="26" t="s">
        <v>17</v>
      </c>
      <c r="D1222" s="26" t="s">
        <v>146</v>
      </c>
      <c r="E1222" s="26" t="s">
        <v>507</v>
      </c>
      <c r="F1222" s="26"/>
      <c r="G1222" s="9">
        <f t="shared" si="1033"/>
        <v>10995</v>
      </c>
      <c r="H1222" s="9">
        <f t="shared" si="1033"/>
        <v>0</v>
      </c>
      <c r="I1222" s="9">
        <f t="shared" si="1033"/>
        <v>0</v>
      </c>
      <c r="J1222" s="9">
        <f t="shared" si="1033"/>
        <v>0</v>
      </c>
      <c r="K1222" s="9">
        <f t="shared" si="1033"/>
        <v>0</v>
      </c>
      <c r="L1222" s="9">
        <f t="shared" si="1033"/>
        <v>0</v>
      </c>
      <c r="M1222" s="9">
        <f t="shared" si="1033"/>
        <v>10995</v>
      </c>
      <c r="N1222" s="9">
        <f t="shared" si="1033"/>
        <v>0</v>
      </c>
      <c r="O1222" s="9">
        <f t="shared" si="1033"/>
        <v>0</v>
      </c>
      <c r="P1222" s="9">
        <f t="shared" si="1033"/>
        <v>0</v>
      </c>
      <c r="Q1222" s="9">
        <f t="shared" si="1033"/>
        <v>0</v>
      </c>
      <c r="R1222" s="9">
        <f t="shared" si="1033"/>
        <v>0</v>
      </c>
      <c r="S1222" s="9">
        <f t="shared" si="1033"/>
        <v>10995</v>
      </c>
      <c r="T1222" s="9">
        <f t="shared" si="1033"/>
        <v>0</v>
      </c>
      <c r="U1222" s="9">
        <f t="shared" si="1034"/>
        <v>0</v>
      </c>
      <c r="V1222" s="9">
        <f t="shared" si="1034"/>
        <v>0</v>
      </c>
      <c r="W1222" s="9">
        <f t="shared" si="1034"/>
        <v>0</v>
      </c>
      <c r="X1222" s="9">
        <f t="shared" si="1034"/>
        <v>0</v>
      </c>
      <c r="Y1222" s="9">
        <f t="shared" si="1034"/>
        <v>10995</v>
      </c>
      <c r="Z1222" s="9">
        <f t="shared" si="1034"/>
        <v>0</v>
      </c>
    </row>
    <row r="1223" spans="1:26" ht="33" hidden="1" x14ac:dyDescent="0.25">
      <c r="A1223" s="25" t="s">
        <v>243</v>
      </c>
      <c r="B1223" s="26" t="s">
        <v>318</v>
      </c>
      <c r="C1223" s="26" t="s">
        <v>17</v>
      </c>
      <c r="D1223" s="26" t="s">
        <v>146</v>
      </c>
      <c r="E1223" s="26" t="s">
        <v>507</v>
      </c>
      <c r="F1223" s="26" t="s">
        <v>31</v>
      </c>
      <c r="G1223" s="9">
        <f t="shared" si="1033"/>
        <v>10995</v>
      </c>
      <c r="H1223" s="9">
        <f t="shared" si="1033"/>
        <v>0</v>
      </c>
      <c r="I1223" s="9">
        <f t="shared" si="1033"/>
        <v>0</v>
      </c>
      <c r="J1223" s="9">
        <f t="shared" si="1033"/>
        <v>0</v>
      </c>
      <c r="K1223" s="9">
        <f t="shared" si="1033"/>
        <v>0</v>
      </c>
      <c r="L1223" s="9">
        <f t="shared" si="1033"/>
        <v>0</v>
      </c>
      <c r="M1223" s="9">
        <f t="shared" si="1033"/>
        <v>10995</v>
      </c>
      <c r="N1223" s="9">
        <f t="shared" si="1033"/>
        <v>0</v>
      </c>
      <c r="O1223" s="9">
        <f t="shared" si="1033"/>
        <v>0</v>
      </c>
      <c r="P1223" s="9">
        <f t="shared" si="1033"/>
        <v>0</v>
      </c>
      <c r="Q1223" s="9">
        <f t="shared" si="1033"/>
        <v>0</v>
      </c>
      <c r="R1223" s="9">
        <f t="shared" si="1033"/>
        <v>0</v>
      </c>
      <c r="S1223" s="9">
        <f t="shared" si="1033"/>
        <v>10995</v>
      </c>
      <c r="T1223" s="9">
        <f t="shared" si="1033"/>
        <v>0</v>
      </c>
      <c r="U1223" s="9">
        <f t="shared" si="1034"/>
        <v>0</v>
      </c>
      <c r="V1223" s="9">
        <f t="shared" si="1034"/>
        <v>0</v>
      </c>
      <c r="W1223" s="9">
        <f t="shared" si="1034"/>
        <v>0</v>
      </c>
      <c r="X1223" s="9">
        <f t="shared" si="1034"/>
        <v>0</v>
      </c>
      <c r="Y1223" s="9">
        <f t="shared" si="1034"/>
        <v>10995</v>
      </c>
      <c r="Z1223" s="9">
        <f t="shared" si="1034"/>
        <v>0</v>
      </c>
    </row>
    <row r="1224" spans="1:26" ht="33" hidden="1" x14ac:dyDescent="0.25">
      <c r="A1224" s="25" t="s">
        <v>37</v>
      </c>
      <c r="B1224" s="26" t="s">
        <v>318</v>
      </c>
      <c r="C1224" s="26" t="s">
        <v>17</v>
      </c>
      <c r="D1224" s="26" t="s">
        <v>146</v>
      </c>
      <c r="E1224" s="26" t="s">
        <v>507</v>
      </c>
      <c r="F1224" s="26" t="s">
        <v>38</v>
      </c>
      <c r="G1224" s="9">
        <f>4294+6701</f>
        <v>10995</v>
      </c>
      <c r="H1224" s="9"/>
      <c r="I1224" s="86"/>
      <c r="J1224" s="86"/>
      <c r="K1224" s="86"/>
      <c r="L1224" s="86"/>
      <c r="M1224" s="9">
        <f>G1224+I1224+J1224+K1224+L1224</f>
        <v>10995</v>
      </c>
      <c r="N1224" s="9">
        <f>H1224+L1224</f>
        <v>0</v>
      </c>
      <c r="O1224" s="87"/>
      <c r="P1224" s="87"/>
      <c r="Q1224" s="87"/>
      <c r="R1224" s="87"/>
      <c r="S1224" s="9">
        <f>M1224+O1224+P1224+Q1224+R1224</f>
        <v>10995</v>
      </c>
      <c r="T1224" s="9">
        <f>N1224+R1224</f>
        <v>0</v>
      </c>
      <c r="U1224" s="87"/>
      <c r="V1224" s="87"/>
      <c r="W1224" s="87"/>
      <c r="X1224" s="87"/>
      <c r="Y1224" s="9">
        <f>S1224+U1224+V1224+W1224+X1224</f>
        <v>10995</v>
      </c>
      <c r="Z1224" s="9">
        <f>T1224+X1224</f>
        <v>0</v>
      </c>
    </row>
    <row r="1225" spans="1:26" hidden="1" x14ac:dyDescent="0.25">
      <c r="A1225" s="25"/>
      <c r="B1225" s="26"/>
      <c r="C1225" s="26"/>
      <c r="D1225" s="26"/>
      <c r="E1225" s="26"/>
      <c r="F1225" s="26"/>
      <c r="G1225" s="9"/>
      <c r="H1225" s="9"/>
      <c r="I1225" s="86"/>
      <c r="J1225" s="86"/>
      <c r="K1225" s="86"/>
      <c r="L1225" s="86"/>
      <c r="M1225" s="86"/>
      <c r="N1225" s="86"/>
      <c r="O1225" s="87"/>
      <c r="P1225" s="87"/>
      <c r="Q1225" s="87"/>
      <c r="R1225" s="87"/>
      <c r="S1225" s="87"/>
      <c r="T1225" s="87"/>
      <c r="U1225" s="87"/>
      <c r="V1225" s="87"/>
      <c r="W1225" s="87"/>
      <c r="X1225" s="87"/>
      <c r="Y1225" s="87"/>
      <c r="Z1225" s="87"/>
    </row>
    <row r="1226" spans="1:26" ht="60.75" hidden="1" x14ac:dyDescent="0.3">
      <c r="A1226" s="63" t="s">
        <v>485</v>
      </c>
      <c r="B1226" s="29" t="s">
        <v>255</v>
      </c>
      <c r="C1226" s="29"/>
      <c r="D1226" s="29"/>
      <c r="E1226" s="29"/>
      <c r="F1226" s="29"/>
      <c r="G1226" s="12">
        <f t="shared" ref="G1226:T1226" si="1035">G1228+G1266+G1277+G1286+G1371</f>
        <v>294299</v>
      </c>
      <c r="H1226" s="12">
        <f t="shared" si="1035"/>
        <v>233</v>
      </c>
      <c r="I1226" s="12">
        <f t="shared" si="1035"/>
        <v>0</v>
      </c>
      <c r="J1226" s="12">
        <f t="shared" si="1035"/>
        <v>0</v>
      </c>
      <c r="K1226" s="12">
        <f t="shared" si="1035"/>
        <v>0</v>
      </c>
      <c r="L1226" s="12">
        <f t="shared" si="1035"/>
        <v>0</v>
      </c>
      <c r="M1226" s="12">
        <f t="shared" si="1035"/>
        <v>294299</v>
      </c>
      <c r="N1226" s="12">
        <f t="shared" si="1035"/>
        <v>233</v>
      </c>
      <c r="O1226" s="12">
        <f t="shared" si="1035"/>
        <v>0</v>
      </c>
      <c r="P1226" s="12">
        <f t="shared" si="1035"/>
        <v>0</v>
      </c>
      <c r="Q1226" s="12">
        <f t="shared" si="1035"/>
        <v>0</v>
      </c>
      <c r="R1226" s="12">
        <f t="shared" si="1035"/>
        <v>0</v>
      </c>
      <c r="S1226" s="12">
        <f t="shared" si="1035"/>
        <v>294299</v>
      </c>
      <c r="T1226" s="12">
        <f t="shared" si="1035"/>
        <v>233</v>
      </c>
      <c r="U1226" s="12">
        <f t="shared" ref="U1226:Z1226" si="1036">U1228+U1266+U1277+U1286+U1371</f>
        <v>0</v>
      </c>
      <c r="V1226" s="12">
        <f t="shared" si="1036"/>
        <v>0</v>
      </c>
      <c r="W1226" s="12">
        <f t="shared" si="1036"/>
        <v>0</v>
      </c>
      <c r="X1226" s="12">
        <f t="shared" si="1036"/>
        <v>0</v>
      </c>
      <c r="Y1226" s="12">
        <f t="shared" si="1036"/>
        <v>294299</v>
      </c>
      <c r="Z1226" s="12">
        <f t="shared" si="1036"/>
        <v>233</v>
      </c>
    </row>
    <row r="1227" spans="1:26" s="74" customFormat="1" hidden="1" x14ac:dyDescent="0.25">
      <c r="A1227" s="82"/>
      <c r="B1227" s="76"/>
      <c r="C1227" s="76"/>
      <c r="D1227" s="76"/>
      <c r="E1227" s="76"/>
      <c r="F1227" s="76"/>
      <c r="G1227" s="73"/>
      <c r="H1227" s="73"/>
      <c r="I1227" s="73"/>
      <c r="J1227" s="73"/>
      <c r="K1227" s="73"/>
      <c r="L1227" s="73"/>
      <c r="M1227" s="73"/>
      <c r="N1227" s="73"/>
      <c r="O1227" s="73"/>
      <c r="P1227" s="73"/>
      <c r="Q1227" s="73"/>
      <c r="R1227" s="73"/>
      <c r="S1227" s="73"/>
      <c r="T1227" s="73"/>
      <c r="U1227" s="73"/>
      <c r="V1227" s="73"/>
      <c r="W1227" s="73"/>
      <c r="X1227" s="73"/>
      <c r="Y1227" s="73"/>
      <c r="Z1227" s="73"/>
    </row>
    <row r="1228" spans="1:26" ht="18.75" hidden="1" x14ac:dyDescent="0.3">
      <c r="A1228" s="64" t="s">
        <v>59</v>
      </c>
      <c r="B1228" s="35" t="s">
        <v>255</v>
      </c>
      <c r="C1228" s="35" t="s">
        <v>22</v>
      </c>
      <c r="D1228" s="35" t="s">
        <v>60</v>
      </c>
      <c r="E1228" s="35"/>
      <c r="F1228" s="35"/>
      <c r="G1228" s="13">
        <f t="shared" ref="G1228:T1228" si="1037">G1229+G1256</f>
        <v>190683</v>
      </c>
      <c r="H1228" s="13">
        <f t="shared" si="1037"/>
        <v>233</v>
      </c>
      <c r="I1228" s="13">
        <f t="shared" si="1037"/>
        <v>0</v>
      </c>
      <c r="J1228" s="13">
        <f t="shared" si="1037"/>
        <v>0</v>
      </c>
      <c r="K1228" s="13">
        <f t="shared" si="1037"/>
        <v>0</v>
      </c>
      <c r="L1228" s="13">
        <f t="shared" si="1037"/>
        <v>0</v>
      </c>
      <c r="M1228" s="13">
        <f t="shared" si="1037"/>
        <v>190683</v>
      </c>
      <c r="N1228" s="13">
        <f t="shared" si="1037"/>
        <v>233</v>
      </c>
      <c r="O1228" s="13">
        <f t="shared" si="1037"/>
        <v>0</v>
      </c>
      <c r="P1228" s="13">
        <f t="shared" si="1037"/>
        <v>0</v>
      </c>
      <c r="Q1228" s="13">
        <f t="shared" si="1037"/>
        <v>0</v>
      </c>
      <c r="R1228" s="13">
        <f t="shared" si="1037"/>
        <v>0</v>
      </c>
      <c r="S1228" s="13">
        <f t="shared" si="1037"/>
        <v>190683</v>
      </c>
      <c r="T1228" s="13">
        <f t="shared" si="1037"/>
        <v>233</v>
      </c>
      <c r="U1228" s="13">
        <f t="shared" ref="U1228:Z1228" si="1038">U1229+U1256</f>
        <v>0</v>
      </c>
      <c r="V1228" s="13">
        <f t="shared" si="1038"/>
        <v>0</v>
      </c>
      <c r="W1228" s="13">
        <f t="shared" si="1038"/>
        <v>0</v>
      </c>
      <c r="X1228" s="13">
        <f t="shared" si="1038"/>
        <v>0</v>
      </c>
      <c r="Y1228" s="13">
        <f t="shared" si="1038"/>
        <v>190683</v>
      </c>
      <c r="Z1228" s="13">
        <f t="shared" si="1038"/>
        <v>233</v>
      </c>
    </row>
    <row r="1229" spans="1:26" ht="49.5" hidden="1" x14ac:dyDescent="0.25">
      <c r="A1229" s="28" t="s">
        <v>566</v>
      </c>
      <c r="B1229" s="30" t="s">
        <v>255</v>
      </c>
      <c r="C1229" s="30" t="s">
        <v>22</v>
      </c>
      <c r="D1229" s="30" t="s">
        <v>60</v>
      </c>
      <c r="E1229" s="30" t="s">
        <v>70</v>
      </c>
      <c r="F1229" s="30"/>
      <c r="G1229" s="9">
        <f t="shared" ref="G1229:T1229" si="1039">G1230+G1234+G1243+G1261</f>
        <v>190668</v>
      </c>
      <c r="H1229" s="9">
        <f t="shared" si="1039"/>
        <v>218</v>
      </c>
      <c r="I1229" s="9">
        <f t="shared" si="1039"/>
        <v>0</v>
      </c>
      <c r="J1229" s="9">
        <f t="shared" si="1039"/>
        <v>0</v>
      </c>
      <c r="K1229" s="9">
        <f t="shared" si="1039"/>
        <v>0</v>
      </c>
      <c r="L1229" s="9">
        <f t="shared" si="1039"/>
        <v>0</v>
      </c>
      <c r="M1229" s="9">
        <f t="shared" si="1039"/>
        <v>190668</v>
      </c>
      <c r="N1229" s="9">
        <f t="shared" si="1039"/>
        <v>218</v>
      </c>
      <c r="O1229" s="9">
        <f t="shared" si="1039"/>
        <v>0</v>
      </c>
      <c r="P1229" s="9">
        <f t="shared" si="1039"/>
        <v>0</v>
      </c>
      <c r="Q1229" s="9">
        <f t="shared" si="1039"/>
        <v>0</v>
      </c>
      <c r="R1229" s="9">
        <f t="shared" si="1039"/>
        <v>15</v>
      </c>
      <c r="S1229" s="9">
        <f t="shared" si="1039"/>
        <v>190683</v>
      </c>
      <c r="T1229" s="9">
        <f t="shared" si="1039"/>
        <v>233</v>
      </c>
      <c r="U1229" s="9">
        <f t="shared" ref="U1229:Z1229" si="1040">U1230+U1234+U1243+U1261</f>
        <v>0</v>
      </c>
      <c r="V1229" s="9">
        <f t="shared" si="1040"/>
        <v>0</v>
      </c>
      <c r="W1229" s="9">
        <f t="shared" si="1040"/>
        <v>0</v>
      </c>
      <c r="X1229" s="9">
        <f t="shared" si="1040"/>
        <v>0</v>
      </c>
      <c r="Y1229" s="9">
        <f t="shared" si="1040"/>
        <v>190683</v>
      </c>
      <c r="Z1229" s="9">
        <f t="shared" si="1040"/>
        <v>233</v>
      </c>
    </row>
    <row r="1230" spans="1:26" ht="33" hidden="1" x14ac:dyDescent="0.25">
      <c r="A1230" s="28" t="s">
        <v>77</v>
      </c>
      <c r="B1230" s="30" t="s">
        <v>255</v>
      </c>
      <c r="C1230" s="30" t="s">
        <v>22</v>
      </c>
      <c r="D1230" s="30" t="s">
        <v>60</v>
      </c>
      <c r="E1230" s="30" t="s">
        <v>256</v>
      </c>
      <c r="F1230" s="30"/>
      <c r="G1230" s="11">
        <f t="shared" ref="G1230:V1232" si="1041">G1231</f>
        <v>154604</v>
      </c>
      <c r="H1230" s="11">
        <f t="shared" si="1041"/>
        <v>0</v>
      </c>
      <c r="I1230" s="11">
        <f t="shared" si="1041"/>
        <v>0</v>
      </c>
      <c r="J1230" s="11">
        <f t="shared" si="1041"/>
        <v>0</v>
      </c>
      <c r="K1230" s="11">
        <f t="shared" si="1041"/>
        <v>0</v>
      </c>
      <c r="L1230" s="11">
        <f t="shared" si="1041"/>
        <v>0</v>
      </c>
      <c r="M1230" s="11">
        <f t="shared" si="1041"/>
        <v>154604</v>
      </c>
      <c r="N1230" s="11">
        <f t="shared" si="1041"/>
        <v>0</v>
      </c>
      <c r="O1230" s="11">
        <f t="shared" si="1041"/>
        <v>0</v>
      </c>
      <c r="P1230" s="11">
        <f t="shared" si="1041"/>
        <v>0</v>
      </c>
      <c r="Q1230" s="11">
        <f t="shared" si="1041"/>
        <v>0</v>
      </c>
      <c r="R1230" s="11">
        <f t="shared" si="1041"/>
        <v>0</v>
      </c>
      <c r="S1230" s="11">
        <f t="shared" si="1041"/>
        <v>154604</v>
      </c>
      <c r="T1230" s="11">
        <f t="shared" si="1041"/>
        <v>0</v>
      </c>
      <c r="U1230" s="11">
        <f t="shared" si="1041"/>
        <v>0</v>
      </c>
      <c r="V1230" s="11">
        <f t="shared" si="1041"/>
        <v>0</v>
      </c>
      <c r="W1230" s="11">
        <f t="shared" ref="U1230:Z1232" si="1042">W1231</f>
        <v>0</v>
      </c>
      <c r="X1230" s="11">
        <f t="shared" si="1042"/>
        <v>0</v>
      </c>
      <c r="Y1230" s="11">
        <f t="shared" si="1042"/>
        <v>154604</v>
      </c>
      <c r="Z1230" s="11">
        <f t="shared" si="1042"/>
        <v>0</v>
      </c>
    </row>
    <row r="1231" spans="1:26" ht="33" hidden="1" x14ac:dyDescent="0.25">
      <c r="A1231" s="48" t="s">
        <v>257</v>
      </c>
      <c r="B1231" s="30" t="s">
        <v>255</v>
      </c>
      <c r="C1231" s="30" t="s">
        <v>22</v>
      </c>
      <c r="D1231" s="30" t="s">
        <v>60</v>
      </c>
      <c r="E1231" s="30" t="s">
        <v>258</v>
      </c>
      <c r="F1231" s="30"/>
      <c r="G1231" s="11">
        <f t="shared" si="1041"/>
        <v>154604</v>
      </c>
      <c r="H1231" s="11">
        <f t="shared" si="1041"/>
        <v>0</v>
      </c>
      <c r="I1231" s="11">
        <f t="shared" si="1041"/>
        <v>0</v>
      </c>
      <c r="J1231" s="11">
        <f t="shared" si="1041"/>
        <v>0</v>
      </c>
      <c r="K1231" s="11">
        <f t="shared" si="1041"/>
        <v>0</v>
      </c>
      <c r="L1231" s="11">
        <f t="shared" si="1041"/>
        <v>0</v>
      </c>
      <c r="M1231" s="11">
        <f t="shared" si="1041"/>
        <v>154604</v>
      </c>
      <c r="N1231" s="11">
        <f t="shared" si="1041"/>
        <v>0</v>
      </c>
      <c r="O1231" s="11">
        <f t="shared" si="1041"/>
        <v>0</v>
      </c>
      <c r="P1231" s="11">
        <f t="shared" si="1041"/>
        <v>0</v>
      </c>
      <c r="Q1231" s="11">
        <f t="shared" si="1041"/>
        <v>0</v>
      </c>
      <c r="R1231" s="11">
        <f t="shared" si="1041"/>
        <v>0</v>
      </c>
      <c r="S1231" s="11">
        <f t="shared" si="1041"/>
        <v>154604</v>
      </c>
      <c r="T1231" s="11">
        <f t="shared" si="1041"/>
        <v>0</v>
      </c>
      <c r="U1231" s="11">
        <f t="shared" si="1042"/>
        <v>0</v>
      </c>
      <c r="V1231" s="11">
        <f t="shared" si="1042"/>
        <v>0</v>
      </c>
      <c r="W1231" s="11">
        <f t="shared" si="1042"/>
        <v>0</v>
      </c>
      <c r="X1231" s="11">
        <f t="shared" si="1042"/>
        <v>0</v>
      </c>
      <c r="Y1231" s="11">
        <f t="shared" si="1042"/>
        <v>154604</v>
      </c>
      <c r="Z1231" s="11">
        <f t="shared" si="1042"/>
        <v>0</v>
      </c>
    </row>
    <row r="1232" spans="1:26" ht="33" hidden="1" x14ac:dyDescent="0.25">
      <c r="A1232" s="48" t="s">
        <v>12</v>
      </c>
      <c r="B1232" s="30" t="s">
        <v>255</v>
      </c>
      <c r="C1232" s="30" t="s">
        <v>22</v>
      </c>
      <c r="D1232" s="30" t="s">
        <v>60</v>
      </c>
      <c r="E1232" s="30" t="s">
        <v>258</v>
      </c>
      <c r="F1232" s="30" t="s">
        <v>13</v>
      </c>
      <c r="G1232" s="11">
        <f t="shared" si="1041"/>
        <v>154604</v>
      </c>
      <c r="H1232" s="11">
        <f t="shared" si="1041"/>
        <v>0</v>
      </c>
      <c r="I1232" s="11">
        <f t="shared" si="1041"/>
        <v>0</v>
      </c>
      <c r="J1232" s="11">
        <f t="shared" si="1041"/>
        <v>0</v>
      </c>
      <c r="K1232" s="11">
        <f t="shared" si="1041"/>
        <v>0</v>
      </c>
      <c r="L1232" s="11">
        <f t="shared" si="1041"/>
        <v>0</v>
      </c>
      <c r="M1232" s="11">
        <f t="shared" si="1041"/>
        <v>154604</v>
      </c>
      <c r="N1232" s="11">
        <f t="shared" si="1041"/>
        <v>0</v>
      </c>
      <c r="O1232" s="11">
        <f t="shared" si="1041"/>
        <v>0</v>
      </c>
      <c r="P1232" s="11">
        <f t="shared" si="1041"/>
        <v>0</v>
      </c>
      <c r="Q1232" s="11">
        <f t="shared" si="1041"/>
        <v>0</v>
      </c>
      <c r="R1232" s="11">
        <f t="shared" si="1041"/>
        <v>0</v>
      </c>
      <c r="S1232" s="11">
        <f t="shared" si="1041"/>
        <v>154604</v>
      </c>
      <c r="T1232" s="11">
        <f t="shared" si="1041"/>
        <v>0</v>
      </c>
      <c r="U1232" s="11">
        <f t="shared" si="1042"/>
        <v>0</v>
      </c>
      <c r="V1232" s="11">
        <f t="shared" si="1042"/>
        <v>0</v>
      </c>
      <c r="W1232" s="11">
        <f t="shared" si="1042"/>
        <v>0</v>
      </c>
      <c r="X1232" s="11">
        <f t="shared" si="1042"/>
        <v>0</v>
      </c>
      <c r="Y1232" s="11">
        <f t="shared" si="1042"/>
        <v>154604</v>
      </c>
      <c r="Z1232" s="11">
        <f t="shared" si="1042"/>
        <v>0</v>
      </c>
    </row>
    <row r="1233" spans="1:26" hidden="1" x14ac:dyDescent="0.25">
      <c r="A1233" s="48" t="s">
        <v>24</v>
      </c>
      <c r="B1233" s="30" t="s">
        <v>255</v>
      </c>
      <c r="C1233" s="30" t="s">
        <v>22</v>
      </c>
      <c r="D1233" s="30" t="s">
        <v>60</v>
      </c>
      <c r="E1233" s="30" t="s">
        <v>258</v>
      </c>
      <c r="F1233" s="26" t="s">
        <v>36</v>
      </c>
      <c r="G1233" s="9">
        <f>149427+5177</f>
        <v>154604</v>
      </c>
      <c r="H1233" s="9"/>
      <c r="I1233" s="86"/>
      <c r="J1233" s="86"/>
      <c r="K1233" s="86"/>
      <c r="L1233" s="86"/>
      <c r="M1233" s="9">
        <f>G1233+I1233+J1233+K1233+L1233</f>
        <v>154604</v>
      </c>
      <c r="N1233" s="9">
        <f>H1233+L1233</f>
        <v>0</v>
      </c>
      <c r="O1233" s="87"/>
      <c r="P1233" s="87"/>
      <c r="Q1233" s="87"/>
      <c r="R1233" s="87"/>
      <c r="S1233" s="9">
        <f>M1233+O1233+P1233+Q1233+R1233</f>
        <v>154604</v>
      </c>
      <c r="T1233" s="9">
        <f>N1233+R1233</f>
        <v>0</v>
      </c>
      <c r="U1233" s="87"/>
      <c r="V1233" s="87"/>
      <c r="W1233" s="87"/>
      <c r="X1233" s="87"/>
      <c r="Y1233" s="9">
        <f>S1233+U1233+V1233+W1233+X1233</f>
        <v>154604</v>
      </c>
      <c r="Z1233" s="9">
        <f>T1233+X1233</f>
        <v>0</v>
      </c>
    </row>
    <row r="1234" spans="1:26" hidden="1" x14ac:dyDescent="0.25">
      <c r="A1234" s="48" t="s">
        <v>15</v>
      </c>
      <c r="B1234" s="30" t="s">
        <v>255</v>
      </c>
      <c r="C1234" s="30" t="s">
        <v>22</v>
      </c>
      <c r="D1234" s="30" t="s">
        <v>60</v>
      </c>
      <c r="E1234" s="30" t="s">
        <v>71</v>
      </c>
      <c r="F1234" s="30"/>
      <c r="G1234" s="11">
        <f t="shared" ref="G1234" si="1043">G1235+G1240</f>
        <v>35846</v>
      </c>
      <c r="H1234" s="11">
        <f t="shared" ref="H1234:N1234" si="1044">H1235+H1240</f>
        <v>0</v>
      </c>
      <c r="I1234" s="11">
        <f t="shared" si="1044"/>
        <v>0</v>
      </c>
      <c r="J1234" s="11">
        <f t="shared" si="1044"/>
        <v>0</v>
      </c>
      <c r="K1234" s="11">
        <f t="shared" si="1044"/>
        <v>0</v>
      </c>
      <c r="L1234" s="11">
        <f t="shared" si="1044"/>
        <v>0</v>
      </c>
      <c r="M1234" s="11">
        <f t="shared" si="1044"/>
        <v>35846</v>
      </c>
      <c r="N1234" s="11">
        <f t="shared" si="1044"/>
        <v>0</v>
      </c>
      <c r="O1234" s="11">
        <f t="shared" ref="O1234:T1234" si="1045">O1235+O1240</f>
        <v>0</v>
      </c>
      <c r="P1234" s="11">
        <f t="shared" si="1045"/>
        <v>0</v>
      </c>
      <c r="Q1234" s="11">
        <f t="shared" si="1045"/>
        <v>0</v>
      </c>
      <c r="R1234" s="11">
        <f t="shared" si="1045"/>
        <v>0</v>
      </c>
      <c r="S1234" s="11">
        <f t="shared" si="1045"/>
        <v>35846</v>
      </c>
      <c r="T1234" s="11">
        <f t="shared" si="1045"/>
        <v>0</v>
      </c>
      <c r="U1234" s="11">
        <f t="shared" ref="U1234:Z1234" si="1046">U1235+U1240</f>
        <v>0</v>
      </c>
      <c r="V1234" s="11">
        <f t="shared" si="1046"/>
        <v>0</v>
      </c>
      <c r="W1234" s="11">
        <f t="shared" si="1046"/>
        <v>0</v>
      </c>
      <c r="X1234" s="11">
        <f t="shared" si="1046"/>
        <v>0</v>
      </c>
      <c r="Y1234" s="11">
        <f t="shared" si="1046"/>
        <v>35846</v>
      </c>
      <c r="Z1234" s="11">
        <f t="shared" si="1046"/>
        <v>0</v>
      </c>
    </row>
    <row r="1235" spans="1:26" ht="33" hidden="1" x14ac:dyDescent="0.25">
      <c r="A1235" s="48" t="s">
        <v>72</v>
      </c>
      <c r="B1235" s="30" t="s">
        <v>255</v>
      </c>
      <c r="C1235" s="30" t="s">
        <v>22</v>
      </c>
      <c r="D1235" s="30" t="s">
        <v>60</v>
      </c>
      <c r="E1235" s="30" t="s">
        <v>73</v>
      </c>
      <c r="F1235" s="30"/>
      <c r="G1235" s="11">
        <f t="shared" ref="G1235" si="1047">G1236+G1238</f>
        <v>35501</v>
      </c>
      <c r="H1235" s="11">
        <f t="shared" ref="H1235:N1235" si="1048">H1236+H1238</f>
        <v>0</v>
      </c>
      <c r="I1235" s="11">
        <f t="shared" si="1048"/>
        <v>0</v>
      </c>
      <c r="J1235" s="11">
        <f t="shared" si="1048"/>
        <v>0</v>
      </c>
      <c r="K1235" s="11">
        <f t="shared" si="1048"/>
        <v>0</v>
      </c>
      <c r="L1235" s="11">
        <f t="shared" si="1048"/>
        <v>0</v>
      </c>
      <c r="M1235" s="11">
        <f t="shared" si="1048"/>
        <v>35501</v>
      </c>
      <c r="N1235" s="11">
        <f t="shared" si="1048"/>
        <v>0</v>
      </c>
      <c r="O1235" s="11">
        <f t="shared" ref="O1235:T1235" si="1049">O1236+O1238</f>
        <v>0</v>
      </c>
      <c r="P1235" s="11">
        <f t="shared" si="1049"/>
        <v>0</v>
      </c>
      <c r="Q1235" s="11">
        <f t="shared" si="1049"/>
        <v>0</v>
      </c>
      <c r="R1235" s="11">
        <f t="shared" si="1049"/>
        <v>0</v>
      </c>
      <c r="S1235" s="11">
        <f t="shared" si="1049"/>
        <v>35501</v>
      </c>
      <c r="T1235" s="11">
        <f t="shared" si="1049"/>
        <v>0</v>
      </c>
      <c r="U1235" s="11">
        <f t="shared" ref="U1235:Z1235" si="1050">U1236+U1238</f>
        <v>0</v>
      </c>
      <c r="V1235" s="11">
        <f t="shared" si="1050"/>
        <v>0</v>
      </c>
      <c r="W1235" s="11">
        <f t="shared" si="1050"/>
        <v>0</v>
      </c>
      <c r="X1235" s="11">
        <f t="shared" si="1050"/>
        <v>0</v>
      </c>
      <c r="Y1235" s="11">
        <f t="shared" si="1050"/>
        <v>35501</v>
      </c>
      <c r="Z1235" s="11">
        <f t="shared" si="1050"/>
        <v>0</v>
      </c>
    </row>
    <row r="1236" spans="1:26" ht="33" hidden="1" x14ac:dyDescent="0.25">
      <c r="A1236" s="25" t="s">
        <v>243</v>
      </c>
      <c r="B1236" s="30" t="s">
        <v>255</v>
      </c>
      <c r="C1236" s="30" t="s">
        <v>22</v>
      </c>
      <c r="D1236" s="30" t="s">
        <v>60</v>
      </c>
      <c r="E1236" s="30" t="s">
        <v>73</v>
      </c>
      <c r="F1236" s="30" t="s">
        <v>31</v>
      </c>
      <c r="G1236" s="11">
        <f t="shared" ref="G1236:Z1236" si="1051">G1237</f>
        <v>35501</v>
      </c>
      <c r="H1236" s="11">
        <f t="shared" si="1051"/>
        <v>0</v>
      </c>
      <c r="I1236" s="11">
        <f t="shared" si="1051"/>
        <v>0</v>
      </c>
      <c r="J1236" s="11">
        <f t="shared" si="1051"/>
        <v>0</v>
      </c>
      <c r="K1236" s="11">
        <f t="shared" si="1051"/>
        <v>0</v>
      </c>
      <c r="L1236" s="11">
        <f t="shared" si="1051"/>
        <v>0</v>
      </c>
      <c r="M1236" s="11">
        <f t="shared" si="1051"/>
        <v>35501</v>
      </c>
      <c r="N1236" s="11">
        <f t="shared" si="1051"/>
        <v>0</v>
      </c>
      <c r="O1236" s="11">
        <f t="shared" si="1051"/>
        <v>0</v>
      </c>
      <c r="P1236" s="11">
        <f t="shared" si="1051"/>
        <v>0</v>
      </c>
      <c r="Q1236" s="11">
        <f t="shared" si="1051"/>
        <v>0</v>
      </c>
      <c r="R1236" s="11">
        <f t="shared" si="1051"/>
        <v>0</v>
      </c>
      <c r="S1236" s="11">
        <f t="shared" si="1051"/>
        <v>35501</v>
      </c>
      <c r="T1236" s="11">
        <f t="shared" si="1051"/>
        <v>0</v>
      </c>
      <c r="U1236" s="11">
        <f t="shared" si="1051"/>
        <v>0</v>
      </c>
      <c r="V1236" s="11">
        <f t="shared" si="1051"/>
        <v>0</v>
      </c>
      <c r="W1236" s="11">
        <f t="shared" si="1051"/>
        <v>0</v>
      </c>
      <c r="X1236" s="11">
        <f t="shared" si="1051"/>
        <v>0</v>
      </c>
      <c r="Y1236" s="11">
        <f t="shared" si="1051"/>
        <v>35501</v>
      </c>
      <c r="Z1236" s="11">
        <f t="shared" si="1051"/>
        <v>0</v>
      </c>
    </row>
    <row r="1237" spans="1:26" ht="33" hidden="1" x14ac:dyDescent="0.25">
      <c r="A1237" s="45" t="s">
        <v>37</v>
      </c>
      <c r="B1237" s="30" t="s">
        <v>255</v>
      </c>
      <c r="C1237" s="30" t="s">
        <v>22</v>
      </c>
      <c r="D1237" s="30" t="s">
        <v>60</v>
      </c>
      <c r="E1237" s="30" t="s">
        <v>73</v>
      </c>
      <c r="F1237" s="26" t="s">
        <v>38</v>
      </c>
      <c r="G1237" s="9">
        <v>35501</v>
      </c>
      <c r="H1237" s="9"/>
      <c r="I1237" s="86"/>
      <c r="J1237" s="86"/>
      <c r="K1237" s="86"/>
      <c r="L1237" s="86"/>
      <c r="M1237" s="9">
        <f>G1237+I1237+J1237+K1237+L1237</f>
        <v>35501</v>
      </c>
      <c r="N1237" s="9">
        <f>H1237+L1237</f>
        <v>0</v>
      </c>
      <c r="O1237" s="87"/>
      <c r="P1237" s="87"/>
      <c r="Q1237" s="87"/>
      <c r="R1237" s="87"/>
      <c r="S1237" s="9">
        <f>M1237+O1237+P1237+Q1237+R1237</f>
        <v>35501</v>
      </c>
      <c r="T1237" s="9">
        <f>N1237+R1237</f>
        <v>0</v>
      </c>
      <c r="U1237" s="87"/>
      <c r="V1237" s="87"/>
      <c r="W1237" s="87"/>
      <c r="X1237" s="87"/>
      <c r="Y1237" s="9">
        <f>S1237+U1237+V1237+W1237+X1237</f>
        <v>35501</v>
      </c>
      <c r="Z1237" s="9">
        <f>T1237+X1237</f>
        <v>0</v>
      </c>
    </row>
    <row r="1238" spans="1:26" hidden="1" x14ac:dyDescent="0.25">
      <c r="A1238" s="48" t="s">
        <v>66</v>
      </c>
      <c r="B1238" s="30" t="s">
        <v>255</v>
      </c>
      <c r="C1238" s="30" t="s">
        <v>22</v>
      </c>
      <c r="D1238" s="30" t="s">
        <v>60</v>
      </c>
      <c r="E1238" s="30" t="s">
        <v>73</v>
      </c>
      <c r="F1238" s="30" t="s">
        <v>67</v>
      </c>
      <c r="G1238" s="11">
        <f t="shared" ref="G1238:H1238" si="1052">G1239</f>
        <v>0</v>
      </c>
      <c r="H1238" s="11">
        <f t="shared" si="1052"/>
        <v>0</v>
      </c>
      <c r="I1238" s="86"/>
      <c r="J1238" s="86"/>
      <c r="K1238" s="86"/>
      <c r="L1238" s="86"/>
      <c r="M1238" s="86"/>
      <c r="N1238" s="86"/>
      <c r="O1238" s="87"/>
      <c r="P1238" s="87"/>
      <c r="Q1238" s="87"/>
      <c r="R1238" s="87"/>
      <c r="S1238" s="87"/>
      <c r="T1238" s="87"/>
      <c r="U1238" s="87"/>
      <c r="V1238" s="87"/>
      <c r="W1238" s="87"/>
      <c r="X1238" s="87"/>
      <c r="Y1238" s="87"/>
      <c r="Z1238" s="87"/>
    </row>
    <row r="1239" spans="1:26" hidden="1" x14ac:dyDescent="0.25">
      <c r="A1239" s="48" t="s">
        <v>68</v>
      </c>
      <c r="B1239" s="30" t="s">
        <v>255</v>
      </c>
      <c r="C1239" s="30" t="s">
        <v>22</v>
      </c>
      <c r="D1239" s="30" t="s">
        <v>60</v>
      </c>
      <c r="E1239" s="30" t="s">
        <v>73</v>
      </c>
      <c r="F1239" s="26" t="s">
        <v>69</v>
      </c>
      <c r="G1239" s="9"/>
      <c r="H1239" s="9"/>
      <c r="I1239" s="86"/>
      <c r="J1239" s="86"/>
      <c r="K1239" s="86"/>
      <c r="L1239" s="86"/>
      <c r="M1239" s="86"/>
      <c r="N1239" s="86"/>
      <c r="O1239" s="87"/>
      <c r="P1239" s="87"/>
      <c r="Q1239" s="87"/>
      <c r="R1239" s="87"/>
      <c r="S1239" s="87"/>
      <c r="T1239" s="87"/>
      <c r="U1239" s="87"/>
      <c r="V1239" s="87"/>
      <c r="W1239" s="87"/>
      <c r="X1239" s="87"/>
      <c r="Y1239" s="87"/>
      <c r="Z1239" s="87"/>
    </row>
    <row r="1240" spans="1:26" ht="33" hidden="1" x14ac:dyDescent="0.25">
      <c r="A1240" s="48" t="s">
        <v>259</v>
      </c>
      <c r="B1240" s="30" t="s">
        <v>255</v>
      </c>
      <c r="C1240" s="30" t="s">
        <v>22</v>
      </c>
      <c r="D1240" s="30" t="s">
        <v>60</v>
      </c>
      <c r="E1240" s="30" t="s">
        <v>260</v>
      </c>
      <c r="F1240" s="30"/>
      <c r="G1240" s="11">
        <f t="shared" ref="G1240:V1241" si="1053">G1241</f>
        <v>345</v>
      </c>
      <c r="H1240" s="11">
        <f t="shared" si="1053"/>
        <v>0</v>
      </c>
      <c r="I1240" s="11">
        <f t="shared" si="1053"/>
        <v>0</v>
      </c>
      <c r="J1240" s="11">
        <f t="shared" si="1053"/>
        <v>0</v>
      </c>
      <c r="K1240" s="11">
        <f t="shared" si="1053"/>
        <v>0</v>
      </c>
      <c r="L1240" s="11">
        <f t="shared" si="1053"/>
        <v>0</v>
      </c>
      <c r="M1240" s="11">
        <f t="shared" si="1053"/>
        <v>345</v>
      </c>
      <c r="N1240" s="11">
        <f t="shared" si="1053"/>
        <v>0</v>
      </c>
      <c r="O1240" s="11">
        <f t="shared" si="1053"/>
        <v>0</v>
      </c>
      <c r="P1240" s="11">
        <f t="shared" si="1053"/>
        <v>0</v>
      </c>
      <c r="Q1240" s="11">
        <f t="shared" si="1053"/>
        <v>0</v>
      </c>
      <c r="R1240" s="11">
        <f t="shared" si="1053"/>
        <v>0</v>
      </c>
      <c r="S1240" s="11">
        <f t="shared" si="1053"/>
        <v>345</v>
      </c>
      <c r="T1240" s="11">
        <f t="shared" si="1053"/>
        <v>0</v>
      </c>
      <c r="U1240" s="11">
        <f t="shared" si="1053"/>
        <v>0</v>
      </c>
      <c r="V1240" s="11">
        <f t="shared" si="1053"/>
        <v>0</v>
      </c>
      <c r="W1240" s="11">
        <f t="shared" ref="U1240:Z1241" si="1054">W1241</f>
        <v>0</v>
      </c>
      <c r="X1240" s="11">
        <f t="shared" si="1054"/>
        <v>0</v>
      </c>
      <c r="Y1240" s="11">
        <f t="shared" si="1054"/>
        <v>345</v>
      </c>
      <c r="Z1240" s="11">
        <f t="shared" si="1054"/>
        <v>0</v>
      </c>
    </row>
    <row r="1241" spans="1:26" ht="33" hidden="1" x14ac:dyDescent="0.25">
      <c r="A1241" s="48" t="s">
        <v>12</v>
      </c>
      <c r="B1241" s="30" t="s">
        <v>255</v>
      </c>
      <c r="C1241" s="30" t="s">
        <v>22</v>
      </c>
      <c r="D1241" s="30" t="s">
        <v>60</v>
      </c>
      <c r="E1241" s="30" t="s">
        <v>260</v>
      </c>
      <c r="F1241" s="30" t="s">
        <v>13</v>
      </c>
      <c r="G1241" s="11">
        <f t="shared" si="1053"/>
        <v>345</v>
      </c>
      <c r="H1241" s="11">
        <f t="shared" si="1053"/>
        <v>0</v>
      </c>
      <c r="I1241" s="11">
        <f t="shared" si="1053"/>
        <v>0</v>
      </c>
      <c r="J1241" s="11">
        <f t="shared" si="1053"/>
        <v>0</v>
      </c>
      <c r="K1241" s="11">
        <f t="shared" si="1053"/>
        <v>0</v>
      </c>
      <c r="L1241" s="11">
        <f t="shared" si="1053"/>
        <v>0</v>
      </c>
      <c r="M1241" s="11">
        <f t="shared" si="1053"/>
        <v>345</v>
      </c>
      <c r="N1241" s="11">
        <f t="shared" si="1053"/>
        <v>0</v>
      </c>
      <c r="O1241" s="11">
        <f t="shared" si="1053"/>
        <v>0</v>
      </c>
      <c r="P1241" s="11">
        <f t="shared" si="1053"/>
        <v>0</v>
      </c>
      <c r="Q1241" s="11">
        <f t="shared" si="1053"/>
        <v>0</v>
      </c>
      <c r="R1241" s="11">
        <f t="shared" si="1053"/>
        <v>0</v>
      </c>
      <c r="S1241" s="11">
        <f t="shared" si="1053"/>
        <v>345</v>
      </c>
      <c r="T1241" s="11">
        <f t="shared" si="1053"/>
        <v>0</v>
      </c>
      <c r="U1241" s="11">
        <f t="shared" si="1054"/>
        <v>0</v>
      </c>
      <c r="V1241" s="11">
        <f t="shared" si="1054"/>
        <v>0</v>
      </c>
      <c r="W1241" s="11">
        <f t="shared" si="1054"/>
        <v>0</v>
      </c>
      <c r="X1241" s="11">
        <f t="shared" si="1054"/>
        <v>0</v>
      </c>
      <c r="Y1241" s="11">
        <f t="shared" si="1054"/>
        <v>345</v>
      </c>
      <c r="Z1241" s="11">
        <f t="shared" si="1054"/>
        <v>0</v>
      </c>
    </row>
    <row r="1242" spans="1:26" hidden="1" x14ac:dyDescent="0.25">
      <c r="A1242" s="48" t="s">
        <v>24</v>
      </c>
      <c r="B1242" s="30" t="s">
        <v>255</v>
      </c>
      <c r="C1242" s="30" t="s">
        <v>22</v>
      </c>
      <c r="D1242" s="30" t="s">
        <v>60</v>
      </c>
      <c r="E1242" s="30" t="s">
        <v>260</v>
      </c>
      <c r="F1242" s="26" t="s">
        <v>36</v>
      </c>
      <c r="G1242" s="9">
        <v>345</v>
      </c>
      <c r="H1242" s="9"/>
      <c r="I1242" s="86"/>
      <c r="J1242" s="86"/>
      <c r="K1242" s="86"/>
      <c r="L1242" s="86"/>
      <c r="M1242" s="9">
        <f>G1242+I1242+J1242+K1242+L1242</f>
        <v>345</v>
      </c>
      <c r="N1242" s="9">
        <f>H1242+L1242</f>
        <v>0</v>
      </c>
      <c r="O1242" s="87"/>
      <c r="P1242" s="87"/>
      <c r="Q1242" s="87"/>
      <c r="R1242" s="87"/>
      <c r="S1242" s="9">
        <f>M1242+O1242+P1242+Q1242+R1242</f>
        <v>345</v>
      </c>
      <c r="T1242" s="9">
        <f>N1242+R1242</f>
        <v>0</v>
      </c>
      <c r="U1242" s="87"/>
      <c r="V1242" s="87"/>
      <c r="W1242" s="87"/>
      <c r="X1242" s="87"/>
      <c r="Y1242" s="9">
        <f>S1242+U1242+V1242+W1242+X1242</f>
        <v>345</v>
      </c>
      <c r="Z1242" s="9">
        <f>T1242+X1242</f>
        <v>0</v>
      </c>
    </row>
    <row r="1243" spans="1:26" hidden="1" x14ac:dyDescent="0.25">
      <c r="A1243" s="48" t="s">
        <v>572</v>
      </c>
      <c r="B1243" s="30" t="s">
        <v>255</v>
      </c>
      <c r="C1243" s="30" t="s">
        <v>22</v>
      </c>
      <c r="D1243" s="30" t="s">
        <v>60</v>
      </c>
      <c r="E1243" s="30" t="s">
        <v>596</v>
      </c>
      <c r="F1243" s="26"/>
      <c r="G1243" s="9">
        <f>G1244+G1247+G1250</f>
        <v>218</v>
      </c>
      <c r="H1243" s="9">
        <f t="shared" ref="H1243:N1243" si="1055">H1244+H1247+H1250</f>
        <v>218</v>
      </c>
      <c r="I1243" s="9">
        <f t="shared" si="1055"/>
        <v>0</v>
      </c>
      <c r="J1243" s="9">
        <f t="shared" si="1055"/>
        <v>0</v>
      </c>
      <c r="K1243" s="9">
        <f t="shared" si="1055"/>
        <v>0</v>
      </c>
      <c r="L1243" s="9">
        <f t="shared" si="1055"/>
        <v>0</v>
      </c>
      <c r="M1243" s="9">
        <f t="shared" si="1055"/>
        <v>218</v>
      </c>
      <c r="N1243" s="9">
        <f t="shared" si="1055"/>
        <v>218</v>
      </c>
      <c r="O1243" s="9">
        <f>O1244+O1247+O1250+O1253</f>
        <v>0</v>
      </c>
      <c r="P1243" s="9">
        <f t="shared" ref="P1243:T1243" si="1056">P1244+P1247+P1250+P1253</f>
        <v>0</v>
      </c>
      <c r="Q1243" s="9">
        <f t="shared" si="1056"/>
        <v>0</v>
      </c>
      <c r="R1243" s="9">
        <f t="shared" si="1056"/>
        <v>15</v>
      </c>
      <c r="S1243" s="9">
        <f t="shared" si="1056"/>
        <v>233</v>
      </c>
      <c r="T1243" s="9">
        <f t="shared" si="1056"/>
        <v>233</v>
      </c>
      <c r="U1243" s="9">
        <f>U1244+U1247+U1250+U1253</f>
        <v>0</v>
      </c>
      <c r="V1243" s="9">
        <f t="shared" ref="V1243:Z1243" si="1057">V1244+V1247+V1250+V1253</f>
        <v>0</v>
      </c>
      <c r="W1243" s="9">
        <f t="shared" si="1057"/>
        <v>0</v>
      </c>
      <c r="X1243" s="9">
        <f t="shared" si="1057"/>
        <v>0</v>
      </c>
      <c r="Y1243" s="9">
        <f t="shared" si="1057"/>
        <v>233</v>
      </c>
      <c r="Z1243" s="9">
        <f t="shared" si="1057"/>
        <v>233</v>
      </c>
    </row>
    <row r="1244" spans="1:26" hidden="1" x14ac:dyDescent="0.25">
      <c r="A1244" s="48" t="s">
        <v>576</v>
      </c>
      <c r="B1244" s="30" t="s">
        <v>255</v>
      </c>
      <c r="C1244" s="30" t="s">
        <v>22</v>
      </c>
      <c r="D1244" s="30" t="s">
        <v>60</v>
      </c>
      <c r="E1244" s="30" t="s">
        <v>597</v>
      </c>
      <c r="F1244" s="26"/>
      <c r="G1244" s="9">
        <f t="shared" ref="G1244:V1245" si="1058">G1245</f>
        <v>8</v>
      </c>
      <c r="H1244" s="9">
        <f t="shared" si="1058"/>
        <v>8</v>
      </c>
      <c r="I1244" s="9">
        <f t="shared" si="1058"/>
        <v>0</v>
      </c>
      <c r="J1244" s="9">
        <f t="shared" si="1058"/>
        <v>0</v>
      </c>
      <c r="K1244" s="9">
        <f t="shared" si="1058"/>
        <v>0</v>
      </c>
      <c r="L1244" s="9">
        <f t="shared" si="1058"/>
        <v>0</v>
      </c>
      <c r="M1244" s="9">
        <f t="shared" si="1058"/>
        <v>8</v>
      </c>
      <c r="N1244" s="9">
        <f t="shared" si="1058"/>
        <v>8</v>
      </c>
      <c r="O1244" s="9">
        <f t="shared" si="1058"/>
        <v>0</v>
      </c>
      <c r="P1244" s="9">
        <f t="shared" si="1058"/>
        <v>0</v>
      </c>
      <c r="Q1244" s="9">
        <f t="shared" si="1058"/>
        <v>0</v>
      </c>
      <c r="R1244" s="9">
        <f t="shared" si="1058"/>
        <v>0</v>
      </c>
      <c r="S1244" s="9">
        <f t="shared" si="1058"/>
        <v>8</v>
      </c>
      <c r="T1244" s="9">
        <f t="shared" si="1058"/>
        <v>8</v>
      </c>
      <c r="U1244" s="9">
        <f t="shared" si="1058"/>
        <v>0</v>
      </c>
      <c r="V1244" s="9">
        <f t="shared" si="1058"/>
        <v>0</v>
      </c>
      <c r="W1244" s="9">
        <f t="shared" ref="U1244:Z1245" si="1059">W1245</f>
        <v>0</v>
      </c>
      <c r="X1244" s="9">
        <f t="shared" si="1059"/>
        <v>0</v>
      </c>
      <c r="Y1244" s="9">
        <f t="shared" si="1059"/>
        <v>8</v>
      </c>
      <c r="Z1244" s="9">
        <f t="shared" si="1059"/>
        <v>8</v>
      </c>
    </row>
    <row r="1245" spans="1:26" ht="33" hidden="1" x14ac:dyDescent="0.25">
      <c r="A1245" s="25" t="s">
        <v>243</v>
      </c>
      <c r="B1245" s="30" t="s">
        <v>255</v>
      </c>
      <c r="C1245" s="30" t="s">
        <v>22</v>
      </c>
      <c r="D1245" s="30" t="s">
        <v>60</v>
      </c>
      <c r="E1245" s="30" t="s">
        <v>597</v>
      </c>
      <c r="F1245" s="26" t="s">
        <v>31</v>
      </c>
      <c r="G1245" s="9">
        <f t="shared" si="1058"/>
        <v>8</v>
      </c>
      <c r="H1245" s="9">
        <f t="shared" si="1058"/>
        <v>8</v>
      </c>
      <c r="I1245" s="9">
        <f t="shared" si="1058"/>
        <v>0</v>
      </c>
      <c r="J1245" s="9">
        <f t="shared" si="1058"/>
        <v>0</v>
      </c>
      <c r="K1245" s="9">
        <f t="shared" si="1058"/>
        <v>0</v>
      </c>
      <c r="L1245" s="9">
        <f t="shared" si="1058"/>
        <v>0</v>
      </c>
      <c r="M1245" s="9">
        <f t="shared" si="1058"/>
        <v>8</v>
      </c>
      <c r="N1245" s="9">
        <f t="shared" si="1058"/>
        <v>8</v>
      </c>
      <c r="O1245" s="9">
        <f t="shared" si="1058"/>
        <v>0</v>
      </c>
      <c r="P1245" s="9">
        <f t="shared" si="1058"/>
        <v>0</v>
      </c>
      <c r="Q1245" s="9">
        <f t="shared" si="1058"/>
        <v>0</v>
      </c>
      <c r="R1245" s="9">
        <f t="shared" si="1058"/>
        <v>0</v>
      </c>
      <c r="S1245" s="9">
        <f t="shared" si="1058"/>
        <v>8</v>
      </c>
      <c r="T1245" s="9">
        <f t="shared" si="1058"/>
        <v>8</v>
      </c>
      <c r="U1245" s="9">
        <f t="shared" si="1059"/>
        <v>0</v>
      </c>
      <c r="V1245" s="9">
        <f t="shared" si="1059"/>
        <v>0</v>
      </c>
      <c r="W1245" s="9">
        <f t="shared" si="1059"/>
        <v>0</v>
      </c>
      <c r="X1245" s="9">
        <f t="shared" si="1059"/>
        <v>0</v>
      </c>
      <c r="Y1245" s="9">
        <f t="shared" si="1059"/>
        <v>8</v>
      </c>
      <c r="Z1245" s="9">
        <f t="shared" si="1059"/>
        <v>8</v>
      </c>
    </row>
    <row r="1246" spans="1:26" ht="33" hidden="1" x14ac:dyDescent="0.25">
      <c r="A1246" s="45" t="s">
        <v>37</v>
      </c>
      <c r="B1246" s="30" t="s">
        <v>255</v>
      </c>
      <c r="C1246" s="30" t="s">
        <v>22</v>
      </c>
      <c r="D1246" s="30" t="s">
        <v>60</v>
      </c>
      <c r="E1246" s="30" t="s">
        <v>597</v>
      </c>
      <c r="F1246" s="26" t="s">
        <v>38</v>
      </c>
      <c r="G1246" s="9">
        <v>8</v>
      </c>
      <c r="H1246" s="9">
        <v>8</v>
      </c>
      <c r="I1246" s="86"/>
      <c r="J1246" s="86"/>
      <c r="K1246" s="86"/>
      <c r="L1246" s="86"/>
      <c r="M1246" s="9">
        <f>G1246+I1246+J1246+K1246+L1246</f>
        <v>8</v>
      </c>
      <c r="N1246" s="9">
        <f>H1246+L1246</f>
        <v>8</v>
      </c>
      <c r="O1246" s="87"/>
      <c r="P1246" s="87"/>
      <c r="Q1246" s="87"/>
      <c r="R1246" s="87"/>
      <c r="S1246" s="9">
        <f>M1246+O1246+P1246+Q1246+R1246</f>
        <v>8</v>
      </c>
      <c r="T1246" s="9">
        <f>N1246+R1246</f>
        <v>8</v>
      </c>
      <c r="U1246" s="87"/>
      <c r="V1246" s="87"/>
      <c r="W1246" s="87"/>
      <c r="X1246" s="87"/>
      <c r="Y1246" s="9">
        <f>S1246+U1246+V1246+W1246+X1246</f>
        <v>8</v>
      </c>
      <c r="Z1246" s="9">
        <f>T1246+X1246</f>
        <v>8</v>
      </c>
    </row>
    <row r="1247" spans="1:26" ht="49.5" hidden="1" x14ac:dyDescent="0.25">
      <c r="A1247" s="45" t="s">
        <v>598</v>
      </c>
      <c r="B1247" s="30" t="s">
        <v>255</v>
      </c>
      <c r="C1247" s="30" t="s">
        <v>22</v>
      </c>
      <c r="D1247" s="30" t="s">
        <v>60</v>
      </c>
      <c r="E1247" s="30" t="s">
        <v>599</v>
      </c>
      <c r="F1247" s="26"/>
      <c r="G1247" s="9">
        <f t="shared" ref="G1247:V1248" si="1060">G1248</f>
        <v>195</v>
      </c>
      <c r="H1247" s="9">
        <f t="shared" si="1060"/>
        <v>195</v>
      </c>
      <c r="I1247" s="9">
        <f t="shared" si="1060"/>
        <v>0</v>
      </c>
      <c r="J1247" s="9">
        <f t="shared" si="1060"/>
        <v>0</v>
      </c>
      <c r="K1247" s="9">
        <f t="shared" si="1060"/>
        <v>0</v>
      </c>
      <c r="L1247" s="9">
        <f t="shared" si="1060"/>
        <v>0</v>
      </c>
      <c r="M1247" s="9">
        <f t="shared" si="1060"/>
        <v>195</v>
      </c>
      <c r="N1247" s="9">
        <f t="shared" si="1060"/>
        <v>195</v>
      </c>
      <c r="O1247" s="9">
        <f t="shared" si="1060"/>
        <v>0</v>
      </c>
      <c r="P1247" s="9">
        <f t="shared" si="1060"/>
        <v>0</v>
      </c>
      <c r="Q1247" s="9">
        <f t="shared" si="1060"/>
        <v>0</v>
      </c>
      <c r="R1247" s="9">
        <f t="shared" si="1060"/>
        <v>0</v>
      </c>
      <c r="S1247" s="9">
        <f t="shared" si="1060"/>
        <v>195</v>
      </c>
      <c r="T1247" s="9">
        <f t="shared" si="1060"/>
        <v>195</v>
      </c>
      <c r="U1247" s="9">
        <f t="shared" si="1060"/>
        <v>0</v>
      </c>
      <c r="V1247" s="9">
        <f t="shared" si="1060"/>
        <v>0</v>
      </c>
      <c r="W1247" s="9">
        <f t="shared" ref="U1247:Z1248" si="1061">W1248</f>
        <v>0</v>
      </c>
      <c r="X1247" s="9">
        <f t="shared" si="1061"/>
        <v>0</v>
      </c>
      <c r="Y1247" s="9">
        <f t="shared" si="1061"/>
        <v>195</v>
      </c>
      <c r="Z1247" s="9">
        <f t="shared" si="1061"/>
        <v>195</v>
      </c>
    </row>
    <row r="1248" spans="1:26" ht="33" hidden="1" x14ac:dyDescent="0.25">
      <c r="A1248" s="25" t="s">
        <v>243</v>
      </c>
      <c r="B1248" s="30" t="s">
        <v>255</v>
      </c>
      <c r="C1248" s="30" t="s">
        <v>22</v>
      </c>
      <c r="D1248" s="30" t="s">
        <v>60</v>
      </c>
      <c r="E1248" s="30" t="s">
        <v>599</v>
      </c>
      <c r="F1248" s="26" t="s">
        <v>31</v>
      </c>
      <c r="G1248" s="9">
        <f t="shared" si="1060"/>
        <v>195</v>
      </c>
      <c r="H1248" s="9">
        <f t="shared" si="1060"/>
        <v>195</v>
      </c>
      <c r="I1248" s="9">
        <f t="shared" si="1060"/>
        <v>0</v>
      </c>
      <c r="J1248" s="9">
        <f t="shared" si="1060"/>
        <v>0</v>
      </c>
      <c r="K1248" s="9">
        <f t="shared" si="1060"/>
        <v>0</v>
      </c>
      <c r="L1248" s="9">
        <f t="shared" si="1060"/>
        <v>0</v>
      </c>
      <c r="M1248" s="9">
        <f t="shared" si="1060"/>
        <v>195</v>
      </c>
      <c r="N1248" s="9">
        <f t="shared" si="1060"/>
        <v>195</v>
      </c>
      <c r="O1248" s="9">
        <f t="shared" si="1060"/>
        <v>0</v>
      </c>
      <c r="P1248" s="9">
        <f t="shared" si="1060"/>
        <v>0</v>
      </c>
      <c r="Q1248" s="9">
        <f t="shared" si="1060"/>
        <v>0</v>
      </c>
      <c r="R1248" s="9">
        <f t="shared" si="1060"/>
        <v>0</v>
      </c>
      <c r="S1248" s="9">
        <f t="shared" si="1060"/>
        <v>195</v>
      </c>
      <c r="T1248" s="9">
        <f t="shared" si="1060"/>
        <v>195</v>
      </c>
      <c r="U1248" s="9">
        <f t="shared" si="1061"/>
        <v>0</v>
      </c>
      <c r="V1248" s="9">
        <f t="shared" si="1061"/>
        <v>0</v>
      </c>
      <c r="W1248" s="9">
        <f t="shared" si="1061"/>
        <v>0</v>
      </c>
      <c r="X1248" s="9">
        <f t="shared" si="1061"/>
        <v>0</v>
      </c>
      <c r="Y1248" s="9">
        <f t="shared" si="1061"/>
        <v>195</v>
      </c>
      <c r="Z1248" s="9">
        <f t="shared" si="1061"/>
        <v>195</v>
      </c>
    </row>
    <row r="1249" spans="1:26" ht="33" hidden="1" x14ac:dyDescent="0.25">
      <c r="A1249" s="45" t="s">
        <v>37</v>
      </c>
      <c r="B1249" s="30" t="s">
        <v>255</v>
      </c>
      <c r="C1249" s="30" t="s">
        <v>22</v>
      </c>
      <c r="D1249" s="30" t="s">
        <v>60</v>
      </c>
      <c r="E1249" s="30" t="s">
        <v>599</v>
      </c>
      <c r="F1249" s="26" t="s">
        <v>38</v>
      </c>
      <c r="G1249" s="9">
        <v>195</v>
      </c>
      <c r="H1249" s="9">
        <v>195</v>
      </c>
      <c r="I1249" s="86"/>
      <c r="J1249" s="86"/>
      <c r="K1249" s="86"/>
      <c r="L1249" s="86"/>
      <c r="M1249" s="9">
        <f>G1249+I1249+J1249+K1249+L1249</f>
        <v>195</v>
      </c>
      <c r="N1249" s="9">
        <f>H1249+L1249</f>
        <v>195</v>
      </c>
      <c r="O1249" s="87"/>
      <c r="P1249" s="87"/>
      <c r="Q1249" s="87"/>
      <c r="R1249" s="87"/>
      <c r="S1249" s="9">
        <f>M1249+O1249+P1249+Q1249+R1249</f>
        <v>195</v>
      </c>
      <c r="T1249" s="9">
        <f>N1249+R1249</f>
        <v>195</v>
      </c>
      <c r="U1249" s="87"/>
      <c r="V1249" s="87"/>
      <c r="W1249" s="87"/>
      <c r="X1249" s="87"/>
      <c r="Y1249" s="9">
        <f>S1249+U1249+V1249+W1249+X1249</f>
        <v>195</v>
      </c>
      <c r="Z1249" s="9">
        <f>T1249+X1249</f>
        <v>195</v>
      </c>
    </row>
    <row r="1250" spans="1:26" ht="33" hidden="1" x14ac:dyDescent="0.25">
      <c r="A1250" s="48" t="s">
        <v>583</v>
      </c>
      <c r="B1250" s="30" t="s">
        <v>255</v>
      </c>
      <c r="C1250" s="30" t="s">
        <v>22</v>
      </c>
      <c r="D1250" s="30" t="s">
        <v>60</v>
      </c>
      <c r="E1250" s="30" t="s">
        <v>600</v>
      </c>
      <c r="F1250" s="26"/>
      <c r="G1250" s="9">
        <f t="shared" ref="G1250:V1251" si="1062">G1251</f>
        <v>15</v>
      </c>
      <c r="H1250" s="9">
        <f t="shared" si="1062"/>
        <v>15</v>
      </c>
      <c r="I1250" s="9">
        <f t="shared" si="1062"/>
        <v>0</v>
      </c>
      <c r="J1250" s="9">
        <f t="shared" si="1062"/>
        <v>0</v>
      </c>
      <c r="K1250" s="9">
        <f t="shared" si="1062"/>
        <v>0</v>
      </c>
      <c r="L1250" s="9">
        <f t="shared" si="1062"/>
        <v>0</v>
      </c>
      <c r="M1250" s="9">
        <f t="shared" si="1062"/>
        <v>15</v>
      </c>
      <c r="N1250" s="9">
        <f t="shared" si="1062"/>
        <v>15</v>
      </c>
      <c r="O1250" s="9">
        <f t="shared" si="1062"/>
        <v>0</v>
      </c>
      <c r="P1250" s="9">
        <f t="shared" si="1062"/>
        <v>0</v>
      </c>
      <c r="Q1250" s="9">
        <f t="shared" si="1062"/>
        <v>0</v>
      </c>
      <c r="R1250" s="9">
        <f t="shared" si="1062"/>
        <v>0</v>
      </c>
      <c r="S1250" s="9">
        <f t="shared" si="1062"/>
        <v>15</v>
      </c>
      <c r="T1250" s="9">
        <f t="shared" si="1062"/>
        <v>15</v>
      </c>
      <c r="U1250" s="9">
        <f t="shared" si="1062"/>
        <v>0</v>
      </c>
      <c r="V1250" s="9">
        <f t="shared" si="1062"/>
        <v>0</v>
      </c>
      <c r="W1250" s="9">
        <f t="shared" ref="U1250:Z1251" si="1063">W1251</f>
        <v>0</v>
      </c>
      <c r="X1250" s="9">
        <f t="shared" si="1063"/>
        <v>0</v>
      </c>
      <c r="Y1250" s="9">
        <f t="shared" si="1063"/>
        <v>15</v>
      </c>
      <c r="Z1250" s="9">
        <f t="shared" si="1063"/>
        <v>15</v>
      </c>
    </row>
    <row r="1251" spans="1:26" ht="33" hidden="1" x14ac:dyDescent="0.25">
      <c r="A1251" s="25" t="s">
        <v>243</v>
      </c>
      <c r="B1251" s="30" t="s">
        <v>255</v>
      </c>
      <c r="C1251" s="30" t="s">
        <v>22</v>
      </c>
      <c r="D1251" s="30" t="s">
        <v>60</v>
      </c>
      <c r="E1251" s="30" t="s">
        <v>600</v>
      </c>
      <c r="F1251" s="26" t="s">
        <v>31</v>
      </c>
      <c r="G1251" s="9">
        <f t="shared" si="1062"/>
        <v>15</v>
      </c>
      <c r="H1251" s="9">
        <f t="shared" si="1062"/>
        <v>15</v>
      </c>
      <c r="I1251" s="9">
        <f t="shared" si="1062"/>
        <v>0</v>
      </c>
      <c r="J1251" s="9">
        <f t="shared" si="1062"/>
        <v>0</v>
      </c>
      <c r="K1251" s="9">
        <f t="shared" si="1062"/>
        <v>0</v>
      </c>
      <c r="L1251" s="9">
        <f t="shared" si="1062"/>
        <v>0</v>
      </c>
      <c r="M1251" s="9">
        <f t="shared" si="1062"/>
        <v>15</v>
      </c>
      <c r="N1251" s="9">
        <f t="shared" si="1062"/>
        <v>15</v>
      </c>
      <c r="O1251" s="9">
        <f t="shared" si="1062"/>
        <v>0</v>
      </c>
      <c r="P1251" s="9">
        <f t="shared" si="1062"/>
        <v>0</v>
      </c>
      <c r="Q1251" s="9">
        <f t="shared" si="1062"/>
        <v>0</v>
      </c>
      <c r="R1251" s="9">
        <f t="shared" si="1062"/>
        <v>0</v>
      </c>
      <c r="S1251" s="9">
        <f t="shared" si="1062"/>
        <v>15</v>
      </c>
      <c r="T1251" s="9">
        <f t="shared" si="1062"/>
        <v>15</v>
      </c>
      <c r="U1251" s="9">
        <f t="shared" si="1063"/>
        <v>0</v>
      </c>
      <c r="V1251" s="9">
        <f t="shared" si="1063"/>
        <v>0</v>
      </c>
      <c r="W1251" s="9">
        <f t="shared" si="1063"/>
        <v>0</v>
      </c>
      <c r="X1251" s="9">
        <f t="shared" si="1063"/>
        <v>0</v>
      </c>
      <c r="Y1251" s="9">
        <f t="shared" si="1063"/>
        <v>15</v>
      </c>
      <c r="Z1251" s="9">
        <f t="shared" si="1063"/>
        <v>15</v>
      </c>
    </row>
    <row r="1252" spans="1:26" ht="33" hidden="1" x14ac:dyDescent="0.25">
      <c r="A1252" s="45" t="s">
        <v>37</v>
      </c>
      <c r="B1252" s="30" t="s">
        <v>255</v>
      </c>
      <c r="C1252" s="30" t="s">
        <v>22</v>
      </c>
      <c r="D1252" s="30" t="s">
        <v>60</v>
      </c>
      <c r="E1252" s="30" t="s">
        <v>600</v>
      </c>
      <c r="F1252" s="26" t="s">
        <v>38</v>
      </c>
      <c r="G1252" s="9">
        <v>15</v>
      </c>
      <c r="H1252" s="9">
        <v>15</v>
      </c>
      <c r="I1252" s="86"/>
      <c r="J1252" s="86"/>
      <c r="K1252" s="86"/>
      <c r="L1252" s="86"/>
      <c r="M1252" s="9">
        <f>G1252+I1252+J1252+K1252+L1252</f>
        <v>15</v>
      </c>
      <c r="N1252" s="9">
        <f>H1252+L1252</f>
        <v>15</v>
      </c>
      <c r="O1252" s="87"/>
      <c r="P1252" s="87"/>
      <c r="Q1252" s="87"/>
      <c r="R1252" s="87"/>
      <c r="S1252" s="9">
        <f>M1252+O1252+P1252+Q1252+R1252</f>
        <v>15</v>
      </c>
      <c r="T1252" s="9">
        <f>N1252+R1252</f>
        <v>15</v>
      </c>
      <c r="U1252" s="87"/>
      <c r="V1252" s="87"/>
      <c r="W1252" s="87"/>
      <c r="X1252" s="87"/>
      <c r="Y1252" s="9">
        <f>S1252+U1252+V1252+W1252+X1252</f>
        <v>15</v>
      </c>
      <c r="Z1252" s="9">
        <f>T1252+X1252</f>
        <v>15</v>
      </c>
    </row>
    <row r="1253" spans="1:26" ht="20.25" hidden="1" customHeight="1" x14ac:dyDescent="0.25">
      <c r="A1253" s="25" t="s">
        <v>584</v>
      </c>
      <c r="B1253" s="30" t="s">
        <v>255</v>
      </c>
      <c r="C1253" s="26" t="s">
        <v>22</v>
      </c>
      <c r="D1253" s="26" t="s">
        <v>60</v>
      </c>
      <c r="E1253" s="26" t="s">
        <v>734</v>
      </c>
      <c r="F1253" s="26"/>
      <c r="G1253" s="9"/>
      <c r="H1253" s="9"/>
      <c r="I1253" s="86"/>
      <c r="J1253" s="86"/>
      <c r="K1253" s="86"/>
      <c r="L1253" s="86"/>
      <c r="M1253" s="9"/>
      <c r="N1253" s="9"/>
      <c r="O1253" s="87">
        <f>O1254</f>
        <v>0</v>
      </c>
      <c r="P1253" s="87">
        <f t="shared" ref="P1253:Z1254" si="1064">P1254</f>
        <v>0</v>
      </c>
      <c r="Q1253" s="87">
        <f t="shared" si="1064"/>
        <v>0</v>
      </c>
      <c r="R1253" s="11">
        <f t="shared" si="1064"/>
        <v>15</v>
      </c>
      <c r="S1253" s="11">
        <f t="shared" si="1064"/>
        <v>15</v>
      </c>
      <c r="T1253" s="11">
        <f t="shared" si="1064"/>
        <v>15</v>
      </c>
      <c r="U1253" s="87">
        <f>U1254</f>
        <v>0</v>
      </c>
      <c r="V1253" s="87">
        <f t="shared" si="1064"/>
        <v>0</v>
      </c>
      <c r="W1253" s="87">
        <f t="shared" si="1064"/>
        <v>0</v>
      </c>
      <c r="X1253" s="11">
        <f t="shared" si="1064"/>
        <v>0</v>
      </c>
      <c r="Y1253" s="11">
        <f t="shared" si="1064"/>
        <v>15</v>
      </c>
      <c r="Z1253" s="11">
        <f t="shared" si="1064"/>
        <v>15</v>
      </c>
    </row>
    <row r="1254" spans="1:26" ht="33" hidden="1" x14ac:dyDescent="0.25">
      <c r="A1254" s="25" t="s">
        <v>243</v>
      </c>
      <c r="B1254" s="30" t="s">
        <v>255</v>
      </c>
      <c r="C1254" s="26" t="s">
        <v>22</v>
      </c>
      <c r="D1254" s="26" t="s">
        <v>60</v>
      </c>
      <c r="E1254" s="26" t="s">
        <v>734</v>
      </c>
      <c r="F1254" s="26" t="s">
        <v>31</v>
      </c>
      <c r="G1254" s="9"/>
      <c r="H1254" s="9"/>
      <c r="I1254" s="86"/>
      <c r="J1254" s="86"/>
      <c r="K1254" s="86"/>
      <c r="L1254" s="86"/>
      <c r="M1254" s="9"/>
      <c r="N1254" s="9"/>
      <c r="O1254" s="87">
        <f>O1255</f>
        <v>0</v>
      </c>
      <c r="P1254" s="87">
        <f t="shared" si="1064"/>
        <v>0</v>
      </c>
      <c r="Q1254" s="87">
        <f t="shared" si="1064"/>
        <v>0</v>
      </c>
      <c r="R1254" s="11">
        <f t="shared" si="1064"/>
        <v>15</v>
      </c>
      <c r="S1254" s="11">
        <f t="shared" si="1064"/>
        <v>15</v>
      </c>
      <c r="T1254" s="11">
        <f t="shared" si="1064"/>
        <v>15</v>
      </c>
      <c r="U1254" s="87">
        <f>U1255</f>
        <v>0</v>
      </c>
      <c r="V1254" s="87">
        <f t="shared" si="1064"/>
        <v>0</v>
      </c>
      <c r="W1254" s="87">
        <f t="shared" si="1064"/>
        <v>0</v>
      </c>
      <c r="X1254" s="11">
        <f t="shared" si="1064"/>
        <v>0</v>
      </c>
      <c r="Y1254" s="11">
        <f t="shared" si="1064"/>
        <v>15</v>
      </c>
      <c r="Z1254" s="11">
        <f t="shared" si="1064"/>
        <v>15</v>
      </c>
    </row>
    <row r="1255" spans="1:26" ht="33" hidden="1" x14ac:dyDescent="0.25">
      <c r="A1255" s="25" t="s">
        <v>37</v>
      </c>
      <c r="B1255" s="30" t="s">
        <v>255</v>
      </c>
      <c r="C1255" s="26" t="s">
        <v>22</v>
      </c>
      <c r="D1255" s="26" t="s">
        <v>60</v>
      </c>
      <c r="E1255" s="26" t="s">
        <v>734</v>
      </c>
      <c r="F1255" s="26" t="s">
        <v>38</v>
      </c>
      <c r="G1255" s="9"/>
      <c r="H1255" s="9"/>
      <c r="I1255" s="86"/>
      <c r="J1255" s="86"/>
      <c r="K1255" s="86"/>
      <c r="L1255" s="86"/>
      <c r="M1255" s="9"/>
      <c r="N1255" s="9"/>
      <c r="O1255" s="87"/>
      <c r="P1255" s="87"/>
      <c r="Q1255" s="87"/>
      <c r="R1255" s="11">
        <v>15</v>
      </c>
      <c r="S1255" s="9">
        <f>M1255+O1255+P1255+Q1255+R1255</f>
        <v>15</v>
      </c>
      <c r="T1255" s="9">
        <f>N1255+R1255</f>
        <v>15</v>
      </c>
      <c r="U1255" s="87"/>
      <c r="V1255" s="87"/>
      <c r="W1255" s="87"/>
      <c r="X1255" s="11"/>
      <c r="Y1255" s="9">
        <f>S1255+U1255+V1255+W1255+X1255</f>
        <v>15</v>
      </c>
      <c r="Z1255" s="9">
        <f>T1255+X1255</f>
        <v>15</v>
      </c>
    </row>
    <row r="1256" spans="1:26" ht="49.5" hidden="1" x14ac:dyDescent="0.25">
      <c r="A1256" s="28" t="s">
        <v>427</v>
      </c>
      <c r="B1256" s="30" t="s">
        <v>255</v>
      </c>
      <c r="C1256" s="30" t="s">
        <v>22</v>
      </c>
      <c r="D1256" s="30" t="s">
        <v>60</v>
      </c>
      <c r="E1256" s="30" t="s">
        <v>74</v>
      </c>
      <c r="F1256" s="26"/>
      <c r="G1256" s="9">
        <f>G1257</f>
        <v>15</v>
      </c>
      <c r="H1256" s="9">
        <f>H1257</f>
        <v>15</v>
      </c>
      <c r="I1256" s="9">
        <f t="shared" ref="I1256:X1257" si="1065">I1257</f>
        <v>0</v>
      </c>
      <c r="J1256" s="9">
        <f t="shared" si="1065"/>
        <v>0</v>
      </c>
      <c r="K1256" s="9">
        <f t="shared" si="1065"/>
        <v>0</v>
      </c>
      <c r="L1256" s="9">
        <f t="shared" si="1065"/>
        <v>0</v>
      </c>
      <c r="M1256" s="9">
        <f t="shared" si="1065"/>
        <v>15</v>
      </c>
      <c r="N1256" s="9">
        <f t="shared" si="1065"/>
        <v>15</v>
      </c>
      <c r="O1256" s="9">
        <f t="shared" si="1065"/>
        <v>0</v>
      </c>
      <c r="P1256" s="9">
        <f t="shared" si="1065"/>
        <v>0</v>
      </c>
      <c r="Q1256" s="9">
        <f t="shared" si="1065"/>
        <v>0</v>
      </c>
      <c r="R1256" s="9">
        <f t="shared" si="1065"/>
        <v>-15</v>
      </c>
      <c r="S1256" s="9">
        <f t="shared" si="1065"/>
        <v>0</v>
      </c>
      <c r="T1256" s="9">
        <f t="shared" si="1065"/>
        <v>0</v>
      </c>
      <c r="U1256" s="9">
        <f t="shared" si="1065"/>
        <v>0</v>
      </c>
      <c r="V1256" s="9">
        <f t="shared" si="1065"/>
        <v>0</v>
      </c>
      <c r="W1256" s="9">
        <f t="shared" si="1065"/>
        <v>0</v>
      </c>
      <c r="X1256" s="9">
        <f t="shared" si="1065"/>
        <v>0</v>
      </c>
      <c r="Y1256" s="9">
        <f t="shared" ref="U1256:Z1257" si="1066">Y1257</f>
        <v>0</v>
      </c>
      <c r="Z1256" s="9">
        <f t="shared" si="1066"/>
        <v>0</v>
      </c>
    </row>
    <row r="1257" spans="1:26" hidden="1" x14ac:dyDescent="0.25">
      <c r="A1257" s="25" t="s">
        <v>572</v>
      </c>
      <c r="B1257" s="30" t="s">
        <v>255</v>
      </c>
      <c r="C1257" s="30" t="s">
        <v>22</v>
      </c>
      <c r="D1257" s="30" t="s">
        <v>60</v>
      </c>
      <c r="E1257" s="30" t="s">
        <v>574</v>
      </c>
      <c r="F1257" s="26"/>
      <c r="G1257" s="9">
        <f>G1258</f>
        <v>15</v>
      </c>
      <c r="H1257" s="9">
        <f>H1258</f>
        <v>15</v>
      </c>
      <c r="I1257" s="9">
        <f t="shared" si="1065"/>
        <v>0</v>
      </c>
      <c r="J1257" s="9">
        <f t="shared" si="1065"/>
        <v>0</v>
      </c>
      <c r="K1257" s="9">
        <f t="shared" si="1065"/>
        <v>0</v>
      </c>
      <c r="L1257" s="9">
        <f t="shared" si="1065"/>
        <v>0</v>
      </c>
      <c r="M1257" s="9">
        <f t="shared" si="1065"/>
        <v>15</v>
      </c>
      <c r="N1257" s="9">
        <f t="shared" si="1065"/>
        <v>15</v>
      </c>
      <c r="O1257" s="9">
        <f t="shared" si="1065"/>
        <v>0</v>
      </c>
      <c r="P1257" s="9">
        <f t="shared" si="1065"/>
        <v>0</v>
      </c>
      <c r="Q1257" s="9">
        <f t="shared" si="1065"/>
        <v>0</v>
      </c>
      <c r="R1257" s="9">
        <f t="shared" si="1065"/>
        <v>-15</v>
      </c>
      <c r="S1257" s="9">
        <f t="shared" si="1065"/>
        <v>0</v>
      </c>
      <c r="T1257" s="9">
        <f t="shared" si="1065"/>
        <v>0</v>
      </c>
      <c r="U1257" s="9">
        <f t="shared" si="1066"/>
        <v>0</v>
      </c>
      <c r="V1257" s="9">
        <f t="shared" si="1066"/>
        <v>0</v>
      </c>
      <c r="W1257" s="9">
        <f t="shared" si="1066"/>
        <v>0</v>
      </c>
      <c r="X1257" s="9">
        <f t="shared" si="1066"/>
        <v>0</v>
      </c>
      <c r="Y1257" s="9">
        <f t="shared" si="1066"/>
        <v>0</v>
      </c>
      <c r="Z1257" s="9">
        <f t="shared" si="1066"/>
        <v>0</v>
      </c>
    </row>
    <row r="1258" spans="1:26" ht="18" hidden="1" customHeight="1" x14ac:dyDescent="0.25">
      <c r="A1258" s="25" t="s">
        <v>584</v>
      </c>
      <c r="B1258" s="30" t="s">
        <v>255</v>
      </c>
      <c r="C1258" s="26" t="s">
        <v>22</v>
      </c>
      <c r="D1258" s="26" t="s">
        <v>60</v>
      </c>
      <c r="E1258" s="26" t="s">
        <v>585</v>
      </c>
      <c r="F1258" s="26"/>
      <c r="G1258" s="9">
        <f t="shared" ref="G1258:H1258" si="1067">G1259+G1261</f>
        <v>15</v>
      </c>
      <c r="H1258" s="9">
        <f t="shared" si="1067"/>
        <v>15</v>
      </c>
      <c r="I1258" s="9">
        <f t="shared" ref="I1258:N1258" si="1068">I1259+I1261</f>
        <v>0</v>
      </c>
      <c r="J1258" s="9">
        <f t="shared" si="1068"/>
        <v>0</v>
      </c>
      <c r="K1258" s="9">
        <f t="shared" si="1068"/>
        <v>0</v>
      </c>
      <c r="L1258" s="9">
        <f t="shared" si="1068"/>
        <v>0</v>
      </c>
      <c r="M1258" s="9">
        <f t="shared" si="1068"/>
        <v>15</v>
      </c>
      <c r="N1258" s="9">
        <f t="shared" si="1068"/>
        <v>15</v>
      </c>
      <c r="O1258" s="9">
        <f t="shared" ref="O1258:T1258" si="1069">O1259+O1261</f>
        <v>0</v>
      </c>
      <c r="P1258" s="9">
        <f t="shared" si="1069"/>
        <v>0</v>
      </c>
      <c r="Q1258" s="9">
        <f t="shared" si="1069"/>
        <v>0</v>
      </c>
      <c r="R1258" s="9">
        <f t="shared" si="1069"/>
        <v>-15</v>
      </c>
      <c r="S1258" s="9">
        <f t="shared" si="1069"/>
        <v>0</v>
      </c>
      <c r="T1258" s="9">
        <f t="shared" si="1069"/>
        <v>0</v>
      </c>
      <c r="U1258" s="9">
        <f t="shared" ref="U1258:Z1258" si="1070">U1259+U1261</f>
        <v>0</v>
      </c>
      <c r="V1258" s="9">
        <f t="shared" si="1070"/>
        <v>0</v>
      </c>
      <c r="W1258" s="9">
        <f t="shared" si="1070"/>
        <v>0</v>
      </c>
      <c r="X1258" s="9">
        <f t="shared" si="1070"/>
        <v>0</v>
      </c>
      <c r="Y1258" s="9">
        <f t="shared" si="1070"/>
        <v>0</v>
      </c>
      <c r="Z1258" s="9">
        <f t="shared" si="1070"/>
        <v>0</v>
      </c>
    </row>
    <row r="1259" spans="1:26" ht="33" hidden="1" x14ac:dyDescent="0.25">
      <c r="A1259" s="25" t="s">
        <v>243</v>
      </c>
      <c r="B1259" s="30" t="s">
        <v>255</v>
      </c>
      <c r="C1259" s="26" t="s">
        <v>22</v>
      </c>
      <c r="D1259" s="26" t="s">
        <v>60</v>
      </c>
      <c r="E1259" s="26" t="s">
        <v>585</v>
      </c>
      <c r="F1259" s="26" t="s">
        <v>31</v>
      </c>
      <c r="G1259" s="9">
        <f t="shared" ref="G1259:Z1259" si="1071">G1260</f>
        <v>15</v>
      </c>
      <c r="H1259" s="9">
        <f t="shared" si="1071"/>
        <v>15</v>
      </c>
      <c r="I1259" s="9">
        <f t="shared" si="1071"/>
        <v>0</v>
      </c>
      <c r="J1259" s="9">
        <f t="shared" si="1071"/>
        <v>0</v>
      </c>
      <c r="K1259" s="9">
        <f t="shared" si="1071"/>
        <v>0</v>
      </c>
      <c r="L1259" s="9">
        <f t="shared" si="1071"/>
        <v>0</v>
      </c>
      <c r="M1259" s="9">
        <f t="shared" si="1071"/>
        <v>15</v>
      </c>
      <c r="N1259" s="9">
        <f t="shared" si="1071"/>
        <v>15</v>
      </c>
      <c r="O1259" s="9">
        <f t="shared" si="1071"/>
        <v>0</v>
      </c>
      <c r="P1259" s="9">
        <f t="shared" si="1071"/>
        <v>0</v>
      </c>
      <c r="Q1259" s="9">
        <f t="shared" si="1071"/>
        <v>0</v>
      </c>
      <c r="R1259" s="9">
        <f t="shared" si="1071"/>
        <v>-15</v>
      </c>
      <c r="S1259" s="9">
        <f t="shared" si="1071"/>
        <v>0</v>
      </c>
      <c r="T1259" s="9">
        <f t="shared" si="1071"/>
        <v>0</v>
      </c>
      <c r="U1259" s="9">
        <f t="shared" si="1071"/>
        <v>0</v>
      </c>
      <c r="V1259" s="9">
        <f t="shared" si="1071"/>
        <v>0</v>
      </c>
      <c r="W1259" s="9">
        <f t="shared" si="1071"/>
        <v>0</v>
      </c>
      <c r="X1259" s="9">
        <f t="shared" si="1071"/>
        <v>0</v>
      </c>
      <c r="Y1259" s="9">
        <f t="shared" si="1071"/>
        <v>0</v>
      </c>
      <c r="Z1259" s="9">
        <f t="shared" si="1071"/>
        <v>0</v>
      </c>
    </row>
    <row r="1260" spans="1:26" ht="33" hidden="1" x14ac:dyDescent="0.25">
      <c r="A1260" s="25" t="s">
        <v>37</v>
      </c>
      <c r="B1260" s="30" t="s">
        <v>255</v>
      </c>
      <c r="C1260" s="26" t="s">
        <v>22</v>
      </c>
      <c r="D1260" s="26" t="s">
        <v>60</v>
      </c>
      <c r="E1260" s="26" t="s">
        <v>585</v>
      </c>
      <c r="F1260" s="26" t="s">
        <v>38</v>
      </c>
      <c r="G1260" s="9">
        <v>15</v>
      </c>
      <c r="H1260" s="9">
        <v>15</v>
      </c>
      <c r="I1260" s="86"/>
      <c r="J1260" s="86"/>
      <c r="K1260" s="86"/>
      <c r="L1260" s="86"/>
      <c r="M1260" s="9">
        <f>G1260+I1260+J1260+K1260+L1260</f>
        <v>15</v>
      </c>
      <c r="N1260" s="9">
        <f>H1260+L1260</f>
        <v>15</v>
      </c>
      <c r="O1260" s="87"/>
      <c r="P1260" s="87"/>
      <c r="Q1260" s="87"/>
      <c r="R1260" s="9">
        <v>-15</v>
      </c>
      <c r="S1260" s="9">
        <f>M1260+O1260+P1260+Q1260+R1260</f>
        <v>0</v>
      </c>
      <c r="T1260" s="9">
        <f>N1260+R1260</f>
        <v>0</v>
      </c>
      <c r="U1260" s="87"/>
      <c r="V1260" s="87"/>
      <c r="W1260" s="87"/>
      <c r="X1260" s="9"/>
      <c r="Y1260" s="9">
        <f>S1260+U1260+V1260+W1260+X1260</f>
        <v>0</v>
      </c>
      <c r="Z1260" s="9">
        <f>T1260+X1260</f>
        <v>0</v>
      </c>
    </row>
    <row r="1261" spans="1:26" hidden="1" x14ac:dyDescent="0.25">
      <c r="A1261" s="28" t="s">
        <v>626</v>
      </c>
      <c r="B1261" s="30" t="s">
        <v>255</v>
      </c>
      <c r="C1261" s="30" t="s">
        <v>22</v>
      </c>
      <c r="D1261" s="30" t="s">
        <v>60</v>
      </c>
      <c r="E1261" s="30" t="s">
        <v>633</v>
      </c>
      <c r="F1261" s="26"/>
      <c r="G1261" s="9">
        <f t="shared" ref="G1261:H1263" si="1072">G1262</f>
        <v>0</v>
      </c>
      <c r="H1261" s="9">
        <f t="shared" si="1072"/>
        <v>0</v>
      </c>
      <c r="I1261" s="86"/>
      <c r="J1261" s="86"/>
      <c r="K1261" s="86"/>
      <c r="L1261" s="86"/>
      <c r="M1261" s="86"/>
      <c r="N1261" s="86"/>
      <c r="O1261" s="87"/>
      <c r="P1261" s="87"/>
      <c r="Q1261" s="87"/>
      <c r="R1261" s="87"/>
      <c r="S1261" s="87"/>
      <c r="T1261" s="87"/>
      <c r="U1261" s="87"/>
      <c r="V1261" s="87"/>
      <c r="W1261" s="87"/>
      <c r="X1261" s="87"/>
      <c r="Y1261" s="87"/>
      <c r="Z1261" s="87"/>
    </row>
    <row r="1262" spans="1:26" ht="49.5" hidden="1" x14ac:dyDescent="0.25">
      <c r="A1262" s="48" t="s">
        <v>627</v>
      </c>
      <c r="B1262" s="30" t="s">
        <v>255</v>
      </c>
      <c r="C1262" s="30" t="s">
        <v>22</v>
      </c>
      <c r="D1262" s="30" t="s">
        <v>60</v>
      </c>
      <c r="E1262" s="30" t="s">
        <v>632</v>
      </c>
      <c r="F1262" s="26"/>
      <c r="G1262" s="9">
        <f t="shared" si="1072"/>
        <v>0</v>
      </c>
      <c r="H1262" s="9">
        <f t="shared" si="1072"/>
        <v>0</v>
      </c>
      <c r="I1262" s="86"/>
      <c r="J1262" s="86"/>
      <c r="K1262" s="86"/>
      <c r="L1262" s="86"/>
      <c r="M1262" s="86"/>
      <c r="N1262" s="86"/>
      <c r="O1262" s="87"/>
      <c r="P1262" s="87"/>
      <c r="Q1262" s="87"/>
      <c r="R1262" s="87"/>
      <c r="S1262" s="87"/>
      <c r="T1262" s="87"/>
      <c r="U1262" s="87"/>
      <c r="V1262" s="87"/>
      <c r="W1262" s="87"/>
      <c r="X1262" s="87"/>
      <c r="Y1262" s="87"/>
      <c r="Z1262" s="87"/>
    </row>
    <row r="1263" spans="1:26" ht="33" hidden="1" x14ac:dyDescent="0.25">
      <c r="A1263" s="48" t="s">
        <v>12</v>
      </c>
      <c r="B1263" s="30" t="s">
        <v>255</v>
      </c>
      <c r="C1263" s="30" t="s">
        <v>22</v>
      </c>
      <c r="D1263" s="30" t="s">
        <v>60</v>
      </c>
      <c r="E1263" s="30" t="s">
        <v>632</v>
      </c>
      <c r="F1263" s="26" t="s">
        <v>13</v>
      </c>
      <c r="G1263" s="9">
        <f t="shared" si="1072"/>
        <v>0</v>
      </c>
      <c r="H1263" s="9">
        <f t="shared" si="1072"/>
        <v>0</v>
      </c>
      <c r="I1263" s="86"/>
      <c r="J1263" s="86"/>
      <c r="K1263" s="86"/>
      <c r="L1263" s="86"/>
      <c r="M1263" s="86"/>
      <c r="N1263" s="86"/>
      <c r="O1263" s="87"/>
      <c r="P1263" s="87"/>
      <c r="Q1263" s="87"/>
      <c r="R1263" s="87"/>
      <c r="S1263" s="87"/>
      <c r="T1263" s="87"/>
      <c r="U1263" s="87"/>
      <c r="V1263" s="87"/>
      <c r="W1263" s="87"/>
      <c r="X1263" s="87"/>
      <c r="Y1263" s="87"/>
      <c r="Z1263" s="87"/>
    </row>
    <row r="1264" spans="1:26" hidden="1" x14ac:dyDescent="0.25">
      <c r="A1264" s="48" t="s">
        <v>24</v>
      </c>
      <c r="B1264" s="30" t="s">
        <v>255</v>
      </c>
      <c r="C1264" s="30" t="s">
        <v>22</v>
      </c>
      <c r="D1264" s="30" t="s">
        <v>60</v>
      </c>
      <c r="E1264" s="30" t="s">
        <v>632</v>
      </c>
      <c r="F1264" s="26" t="s">
        <v>36</v>
      </c>
      <c r="G1264" s="9"/>
      <c r="H1264" s="9"/>
      <c r="I1264" s="86"/>
      <c r="J1264" s="86"/>
      <c r="K1264" s="86"/>
      <c r="L1264" s="86"/>
      <c r="M1264" s="86"/>
      <c r="N1264" s="86"/>
      <c r="O1264" s="87"/>
      <c r="P1264" s="87"/>
      <c r="Q1264" s="87"/>
      <c r="R1264" s="87"/>
      <c r="S1264" s="87"/>
      <c r="T1264" s="87"/>
      <c r="U1264" s="87"/>
      <c r="V1264" s="87"/>
      <c r="W1264" s="87"/>
      <c r="X1264" s="87"/>
      <c r="Y1264" s="87"/>
      <c r="Z1264" s="87"/>
    </row>
    <row r="1265" spans="1:26" hidden="1" x14ac:dyDescent="0.25">
      <c r="A1265" s="48"/>
      <c r="B1265" s="30"/>
      <c r="C1265" s="30"/>
      <c r="D1265" s="30"/>
      <c r="E1265" s="30"/>
      <c r="F1265" s="26"/>
      <c r="G1265" s="9"/>
      <c r="H1265" s="9"/>
      <c r="I1265" s="86"/>
      <c r="J1265" s="86"/>
      <c r="K1265" s="86"/>
      <c r="L1265" s="86"/>
      <c r="M1265" s="86"/>
      <c r="N1265" s="86"/>
      <c r="O1265" s="87"/>
      <c r="P1265" s="87"/>
      <c r="Q1265" s="87"/>
      <c r="R1265" s="87"/>
      <c r="S1265" s="87"/>
      <c r="T1265" s="87"/>
      <c r="U1265" s="87"/>
      <c r="V1265" s="87"/>
      <c r="W1265" s="87"/>
      <c r="X1265" s="87"/>
      <c r="Y1265" s="87"/>
      <c r="Z1265" s="87"/>
    </row>
    <row r="1266" spans="1:26" ht="18.75" hidden="1" x14ac:dyDescent="0.3">
      <c r="A1266" s="64" t="s">
        <v>261</v>
      </c>
      <c r="B1266" s="35" t="s">
        <v>255</v>
      </c>
      <c r="C1266" s="35" t="s">
        <v>29</v>
      </c>
      <c r="D1266" s="35" t="s">
        <v>33</v>
      </c>
      <c r="E1266" s="35"/>
      <c r="F1266" s="35"/>
      <c r="G1266" s="13">
        <f t="shared" ref="G1266:V1270" si="1073">G1267</f>
        <v>2767</v>
      </c>
      <c r="H1266" s="13">
        <f t="shared" si="1073"/>
        <v>0</v>
      </c>
      <c r="I1266" s="13">
        <f t="shared" si="1073"/>
        <v>0</v>
      </c>
      <c r="J1266" s="13">
        <f t="shared" si="1073"/>
        <v>0</v>
      </c>
      <c r="K1266" s="13">
        <f t="shared" si="1073"/>
        <v>0</v>
      </c>
      <c r="L1266" s="13">
        <f t="shared" si="1073"/>
        <v>0</v>
      </c>
      <c r="M1266" s="13">
        <f t="shared" si="1073"/>
        <v>2767</v>
      </c>
      <c r="N1266" s="13">
        <f t="shared" si="1073"/>
        <v>0</v>
      </c>
      <c r="O1266" s="13">
        <f t="shared" si="1073"/>
        <v>0</v>
      </c>
      <c r="P1266" s="13">
        <f t="shared" si="1073"/>
        <v>0</v>
      </c>
      <c r="Q1266" s="13">
        <f t="shared" si="1073"/>
        <v>0</v>
      </c>
      <c r="R1266" s="13">
        <f t="shared" si="1073"/>
        <v>0</v>
      </c>
      <c r="S1266" s="13">
        <f t="shared" si="1073"/>
        <v>2767</v>
      </c>
      <c r="T1266" s="13">
        <f t="shared" si="1073"/>
        <v>0</v>
      </c>
      <c r="U1266" s="13">
        <f t="shared" si="1073"/>
        <v>0</v>
      </c>
      <c r="V1266" s="13">
        <f t="shared" si="1073"/>
        <v>0</v>
      </c>
      <c r="W1266" s="13">
        <f t="shared" ref="U1266:Z1270" si="1074">W1267</f>
        <v>0</v>
      </c>
      <c r="X1266" s="13">
        <f t="shared" si="1074"/>
        <v>0</v>
      </c>
      <c r="Y1266" s="13">
        <f t="shared" si="1074"/>
        <v>2767</v>
      </c>
      <c r="Z1266" s="13">
        <f t="shared" si="1074"/>
        <v>0</v>
      </c>
    </row>
    <row r="1267" spans="1:26" ht="49.5" hidden="1" x14ac:dyDescent="0.25">
      <c r="A1267" s="28" t="s">
        <v>566</v>
      </c>
      <c r="B1267" s="30" t="s">
        <v>255</v>
      </c>
      <c r="C1267" s="30" t="s">
        <v>29</v>
      </c>
      <c r="D1267" s="30" t="s">
        <v>33</v>
      </c>
      <c r="E1267" s="30" t="s">
        <v>70</v>
      </c>
      <c r="F1267" s="30"/>
      <c r="G1267" s="11">
        <f t="shared" ref="G1267" si="1075">G1268+G1272</f>
        <v>2767</v>
      </c>
      <c r="H1267" s="11">
        <f t="shared" ref="H1267:N1267" si="1076">H1268+H1272</f>
        <v>0</v>
      </c>
      <c r="I1267" s="11">
        <f t="shared" si="1076"/>
        <v>0</v>
      </c>
      <c r="J1267" s="11">
        <f t="shared" si="1076"/>
        <v>0</v>
      </c>
      <c r="K1267" s="11">
        <f t="shared" si="1076"/>
        <v>0</v>
      </c>
      <c r="L1267" s="11">
        <f t="shared" si="1076"/>
        <v>0</v>
      </c>
      <c r="M1267" s="11">
        <f t="shared" si="1076"/>
        <v>2767</v>
      </c>
      <c r="N1267" s="11">
        <f t="shared" si="1076"/>
        <v>0</v>
      </c>
      <c r="O1267" s="11">
        <f t="shared" ref="O1267:T1267" si="1077">O1268+O1272</f>
        <v>0</v>
      </c>
      <c r="P1267" s="11">
        <f t="shared" si="1077"/>
        <v>0</v>
      </c>
      <c r="Q1267" s="11">
        <f t="shared" si="1077"/>
        <v>0</v>
      </c>
      <c r="R1267" s="11">
        <f t="shared" si="1077"/>
        <v>0</v>
      </c>
      <c r="S1267" s="11">
        <f t="shared" si="1077"/>
        <v>2767</v>
      </c>
      <c r="T1267" s="11">
        <f t="shared" si="1077"/>
        <v>0</v>
      </c>
      <c r="U1267" s="11">
        <f t="shared" ref="U1267:Z1267" si="1078">U1268+U1272</f>
        <v>0</v>
      </c>
      <c r="V1267" s="11">
        <f t="shared" si="1078"/>
        <v>0</v>
      </c>
      <c r="W1267" s="11">
        <f t="shared" si="1078"/>
        <v>0</v>
      </c>
      <c r="X1267" s="11">
        <f t="shared" si="1078"/>
        <v>0</v>
      </c>
      <c r="Y1267" s="11">
        <f t="shared" si="1078"/>
        <v>2767</v>
      </c>
      <c r="Z1267" s="11">
        <f t="shared" si="1078"/>
        <v>0</v>
      </c>
    </row>
    <row r="1268" spans="1:26" ht="33" hidden="1" x14ac:dyDescent="0.25">
      <c r="A1268" s="28" t="s">
        <v>77</v>
      </c>
      <c r="B1268" s="30" t="s">
        <v>255</v>
      </c>
      <c r="C1268" s="30" t="s">
        <v>29</v>
      </c>
      <c r="D1268" s="30" t="s">
        <v>33</v>
      </c>
      <c r="E1268" s="30" t="s">
        <v>256</v>
      </c>
      <c r="F1268" s="30"/>
      <c r="G1268" s="11">
        <f t="shared" si="1073"/>
        <v>2767</v>
      </c>
      <c r="H1268" s="11">
        <f t="shared" si="1073"/>
        <v>0</v>
      </c>
      <c r="I1268" s="11">
        <f t="shared" si="1073"/>
        <v>0</v>
      </c>
      <c r="J1268" s="11">
        <f t="shared" si="1073"/>
        <v>0</v>
      </c>
      <c r="K1268" s="11">
        <f t="shared" si="1073"/>
        <v>0</v>
      </c>
      <c r="L1268" s="11">
        <f t="shared" si="1073"/>
        <v>0</v>
      </c>
      <c r="M1268" s="11">
        <f t="shared" si="1073"/>
        <v>2767</v>
      </c>
      <c r="N1268" s="11">
        <f t="shared" si="1073"/>
        <v>0</v>
      </c>
      <c r="O1268" s="11">
        <f t="shared" si="1073"/>
        <v>0</v>
      </c>
      <c r="P1268" s="11">
        <f t="shared" si="1073"/>
        <v>0</v>
      </c>
      <c r="Q1268" s="11">
        <f t="shared" si="1073"/>
        <v>0</v>
      </c>
      <c r="R1268" s="11">
        <f t="shared" si="1073"/>
        <v>0</v>
      </c>
      <c r="S1268" s="11">
        <f t="shared" si="1073"/>
        <v>2767</v>
      </c>
      <c r="T1268" s="11">
        <f t="shared" si="1073"/>
        <v>0</v>
      </c>
      <c r="U1268" s="11">
        <f t="shared" si="1074"/>
        <v>0</v>
      </c>
      <c r="V1268" s="11">
        <f t="shared" si="1074"/>
        <v>0</v>
      </c>
      <c r="W1268" s="11">
        <f t="shared" si="1074"/>
        <v>0</v>
      </c>
      <c r="X1268" s="11">
        <f t="shared" si="1074"/>
        <v>0</v>
      </c>
      <c r="Y1268" s="11">
        <f t="shared" si="1074"/>
        <v>2767</v>
      </c>
      <c r="Z1268" s="11">
        <f t="shared" si="1074"/>
        <v>0</v>
      </c>
    </row>
    <row r="1269" spans="1:26" ht="33" hidden="1" x14ac:dyDescent="0.25">
      <c r="A1269" s="48" t="s">
        <v>262</v>
      </c>
      <c r="B1269" s="30" t="s">
        <v>255</v>
      </c>
      <c r="C1269" s="30" t="s">
        <v>29</v>
      </c>
      <c r="D1269" s="30" t="s">
        <v>33</v>
      </c>
      <c r="E1269" s="30" t="s">
        <v>263</v>
      </c>
      <c r="F1269" s="30"/>
      <c r="G1269" s="11">
        <f t="shared" si="1073"/>
        <v>2767</v>
      </c>
      <c r="H1269" s="11">
        <f t="shared" si="1073"/>
        <v>0</v>
      </c>
      <c r="I1269" s="11">
        <f t="shared" si="1073"/>
        <v>0</v>
      </c>
      <c r="J1269" s="11">
        <f t="shared" si="1073"/>
        <v>0</v>
      </c>
      <c r="K1269" s="11">
        <f t="shared" si="1073"/>
        <v>0</v>
      </c>
      <c r="L1269" s="11">
        <f t="shared" si="1073"/>
        <v>0</v>
      </c>
      <c r="M1269" s="11">
        <f t="shared" si="1073"/>
        <v>2767</v>
      </c>
      <c r="N1269" s="11">
        <f t="shared" si="1073"/>
        <v>0</v>
      </c>
      <c r="O1269" s="11">
        <f t="shared" si="1073"/>
        <v>0</v>
      </c>
      <c r="P1269" s="11">
        <f t="shared" si="1073"/>
        <v>0</v>
      </c>
      <c r="Q1269" s="11">
        <f t="shared" si="1073"/>
        <v>0</v>
      </c>
      <c r="R1269" s="11">
        <f t="shared" si="1073"/>
        <v>0</v>
      </c>
      <c r="S1269" s="11">
        <f t="shared" si="1073"/>
        <v>2767</v>
      </c>
      <c r="T1269" s="11">
        <f t="shared" si="1073"/>
        <v>0</v>
      </c>
      <c r="U1269" s="11">
        <f t="shared" si="1074"/>
        <v>0</v>
      </c>
      <c r="V1269" s="11">
        <f t="shared" si="1074"/>
        <v>0</v>
      </c>
      <c r="W1269" s="11">
        <f t="shared" si="1074"/>
        <v>0</v>
      </c>
      <c r="X1269" s="11">
        <f t="shared" si="1074"/>
        <v>0</v>
      </c>
      <c r="Y1269" s="11">
        <f t="shared" si="1074"/>
        <v>2767</v>
      </c>
      <c r="Z1269" s="11">
        <f t="shared" si="1074"/>
        <v>0</v>
      </c>
    </row>
    <row r="1270" spans="1:26" ht="33" hidden="1" x14ac:dyDescent="0.25">
      <c r="A1270" s="48" t="s">
        <v>12</v>
      </c>
      <c r="B1270" s="30" t="s">
        <v>255</v>
      </c>
      <c r="C1270" s="30" t="s">
        <v>29</v>
      </c>
      <c r="D1270" s="30" t="s">
        <v>33</v>
      </c>
      <c r="E1270" s="30" t="s">
        <v>263</v>
      </c>
      <c r="F1270" s="30" t="s">
        <v>13</v>
      </c>
      <c r="G1270" s="11">
        <f t="shared" si="1073"/>
        <v>2767</v>
      </c>
      <c r="H1270" s="11">
        <f t="shared" si="1073"/>
        <v>0</v>
      </c>
      <c r="I1270" s="11">
        <f t="shared" si="1073"/>
        <v>0</v>
      </c>
      <c r="J1270" s="11">
        <f t="shared" si="1073"/>
        <v>0</v>
      </c>
      <c r="K1270" s="11">
        <f t="shared" si="1073"/>
        <v>0</v>
      </c>
      <c r="L1270" s="11">
        <f t="shared" si="1073"/>
        <v>0</v>
      </c>
      <c r="M1270" s="11">
        <f t="shared" si="1073"/>
        <v>2767</v>
      </c>
      <c r="N1270" s="11">
        <f t="shared" si="1073"/>
        <v>0</v>
      </c>
      <c r="O1270" s="11">
        <f t="shared" si="1073"/>
        <v>0</v>
      </c>
      <c r="P1270" s="11">
        <f t="shared" si="1073"/>
        <v>0</v>
      </c>
      <c r="Q1270" s="11">
        <f t="shared" si="1073"/>
        <v>0</v>
      </c>
      <c r="R1270" s="11">
        <f t="shared" si="1073"/>
        <v>0</v>
      </c>
      <c r="S1270" s="11">
        <f t="shared" si="1073"/>
        <v>2767</v>
      </c>
      <c r="T1270" s="11">
        <f t="shared" si="1073"/>
        <v>0</v>
      </c>
      <c r="U1270" s="11">
        <f t="shared" si="1074"/>
        <v>0</v>
      </c>
      <c r="V1270" s="11">
        <f t="shared" si="1074"/>
        <v>0</v>
      </c>
      <c r="W1270" s="11">
        <f t="shared" si="1074"/>
        <v>0</v>
      </c>
      <c r="X1270" s="11">
        <f t="shared" si="1074"/>
        <v>0</v>
      </c>
      <c r="Y1270" s="11">
        <f t="shared" si="1074"/>
        <v>2767</v>
      </c>
      <c r="Z1270" s="11">
        <f t="shared" si="1074"/>
        <v>0</v>
      </c>
    </row>
    <row r="1271" spans="1:26" hidden="1" x14ac:dyDescent="0.25">
      <c r="A1271" s="48" t="s">
        <v>14</v>
      </c>
      <c r="B1271" s="30" t="s">
        <v>255</v>
      </c>
      <c r="C1271" s="30" t="s">
        <v>29</v>
      </c>
      <c r="D1271" s="30" t="s">
        <v>33</v>
      </c>
      <c r="E1271" s="30" t="s">
        <v>263</v>
      </c>
      <c r="F1271" s="26" t="s">
        <v>35</v>
      </c>
      <c r="G1271" s="9">
        <f>2683+84</f>
        <v>2767</v>
      </c>
      <c r="H1271" s="9"/>
      <c r="I1271" s="86"/>
      <c r="J1271" s="86"/>
      <c r="K1271" s="86"/>
      <c r="L1271" s="86"/>
      <c r="M1271" s="9">
        <f>G1271+I1271+J1271+K1271+L1271</f>
        <v>2767</v>
      </c>
      <c r="N1271" s="9">
        <f>H1271+L1271</f>
        <v>0</v>
      </c>
      <c r="O1271" s="87"/>
      <c r="P1271" s="87"/>
      <c r="Q1271" s="87"/>
      <c r="R1271" s="87"/>
      <c r="S1271" s="9">
        <f>M1271+O1271+P1271+Q1271+R1271</f>
        <v>2767</v>
      </c>
      <c r="T1271" s="9">
        <f>N1271+R1271</f>
        <v>0</v>
      </c>
      <c r="U1271" s="87"/>
      <c r="V1271" s="87"/>
      <c r="W1271" s="87"/>
      <c r="X1271" s="87"/>
      <c r="Y1271" s="9">
        <f>S1271+U1271+V1271+W1271+X1271</f>
        <v>2767</v>
      </c>
      <c r="Z1271" s="9">
        <f>T1271+X1271</f>
        <v>0</v>
      </c>
    </row>
    <row r="1272" spans="1:26" hidden="1" x14ac:dyDescent="0.25">
      <c r="A1272" s="48" t="s">
        <v>15</v>
      </c>
      <c r="B1272" s="30" t="s">
        <v>255</v>
      </c>
      <c r="C1272" s="30" t="s">
        <v>29</v>
      </c>
      <c r="D1272" s="30" t="s">
        <v>33</v>
      </c>
      <c r="E1272" s="30" t="s">
        <v>71</v>
      </c>
      <c r="F1272" s="26"/>
      <c r="G1272" s="9">
        <f t="shared" ref="G1272:H1273" si="1079">G1273</f>
        <v>0</v>
      </c>
      <c r="H1272" s="9">
        <f t="shared" si="1079"/>
        <v>0</v>
      </c>
      <c r="I1272" s="86"/>
      <c r="J1272" s="86"/>
      <c r="K1272" s="86"/>
      <c r="L1272" s="86"/>
      <c r="M1272" s="86"/>
      <c r="N1272" s="86"/>
      <c r="O1272" s="87"/>
      <c r="P1272" s="87"/>
      <c r="Q1272" s="87"/>
      <c r="R1272" s="87"/>
      <c r="S1272" s="87"/>
      <c r="T1272" s="87"/>
      <c r="U1272" s="87"/>
      <c r="V1272" s="87"/>
      <c r="W1272" s="87"/>
      <c r="X1272" s="87"/>
      <c r="Y1272" s="87"/>
      <c r="Z1272" s="87"/>
    </row>
    <row r="1273" spans="1:26" ht="33" hidden="1" x14ac:dyDescent="0.25">
      <c r="A1273" s="48" t="s">
        <v>686</v>
      </c>
      <c r="B1273" s="30" t="s">
        <v>255</v>
      </c>
      <c r="C1273" s="30" t="s">
        <v>29</v>
      </c>
      <c r="D1273" s="30" t="s">
        <v>33</v>
      </c>
      <c r="E1273" s="30" t="s">
        <v>685</v>
      </c>
      <c r="F1273" s="26"/>
      <c r="G1273" s="9">
        <f t="shared" si="1079"/>
        <v>0</v>
      </c>
      <c r="H1273" s="9">
        <f t="shared" si="1079"/>
        <v>0</v>
      </c>
      <c r="I1273" s="86"/>
      <c r="J1273" s="86"/>
      <c r="K1273" s="86"/>
      <c r="L1273" s="86"/>
      <c r="M1273" s="86"/>
      <c r="N1273" s="86"/>
      <c r="O1273" s="87"/>
      <c r="P1273" s="87"/>
      <c r="Q1273" s="87"/>
      <c r="R1273" s="87"/>
      <c r="S1273" s="87"/>
      <c r="T1273" s="87"/>
      <c r="U1273" s="87"/>
      <c r="V1273" s="87"/>
      <c r="W1273" s="87"/>
      <c r="X1273" s="87"/>
      <c r="Y1273" s="87"/>
      <c r="Z1273" s="87"/>
    </row>
    <row r="1274" spans="1:26" ht="33" hidden="1" x14ac:dyDescent="0.25">
      <c r="A1274" s="48" t="s">
        <v>12</v>
      </c>
      <c r="B1274" s="30" t="s">
        <v>255</v>
      </c>
      <c r="C1274" s="30" t="s">
        <v>29</v>
      </c>
      <c r="D1274" s="30" t="s">
        <v>33</v>
      </c>
      <c r="E1274" s="30" t="s">
        <v>685</v>
      </c>
      <c r="F1274" s="30" t="s">
        <v>13</v>
      </c>
      <c r="G1274" s="9">
        <f t="shared" ref="G1274:H1274" si="1080">G1275</f>
        <v>0</v>
      </c>
      <c r="H1274" s="9">
        <f t="shared" si="1080"/>
        <v>0</v>
      </c>
      <c r="I1274" s="86"/>
      <c r="J1274" s="86"/>
      <c r="K1274" s="86"/>
      <c r="L1274" s="86"/>
      <c r="M1274" s="86"/>
      <c r="N1274" s="86"/>
      <c r="O1274" s="87"/>
      <c r="P1274" s="87"/>
      <c r="Q1274" s="87"/>
      <c r="R1274" s="87"/>
      <c r="S1274" s="87"/>
      <c r="T1274" s="87"/>
      <c r="U1274" s="87"/>
      <c r="V1274" s="87"/>
      <c r="W1274" s="87"/>
      <c r="X1274" s="87"/>
      <c r="Y1274" s="87"/>
      <c r="Z1274" s="87"/>
    </row>
    <row r="1275" spans="1:26" hidden="1" x14ac:dyDescent="0.25">
      <c r="A1275" s="48" t="s">
        <v>14</v>
      </c>
      <c r="B1275" s="30" t="s">
        <v>255</v>
      </c>
      <c r="C1275" s="30" t="s">
        <v>29</v>
      </c>
      <c r="D1275" s="30" t="s">
        <v>33</v>
      </c>
      <c r="E1275" s="30" t="s">
        <v>685</v>
      </c>
      <c r="F1275" s="26" t="s">
        <v>35</v>
      </c>
      <c r="G1275" s="9"/>
      <c r="H1275" s="9"/>
      <c r="I1275" s="86"/>
      <c r="J1275" s="86"/>
      <c r="K1275" s="86"/>
      <c r="L1275" s="86"/>
      <c r="M1275" s="86"/>
      <c r="N1275" s="86"/>
      <c r="O1275" s="87"/>
      <c r="P1275" s="87"/>
      <c r="Q1275" s="87"/>
      <c r="R1275" s="87"/>
      <c r="S1275" s="87"/>
      <c r="T1275" s="87"/>
      <c r="U1275" s="87"/>
      <c r="V1275" s="87"/>
      <c r="W1275" s="87"/>
      <c r="X1275" s="87"/>
      <c r="Y1275" s="87"/>
      <c r="Z1275" s="87"/>
    </row>
    <row r="1276" spans="1:26" hidden="1" x14ac:dyDescent="0.25">
      <c r="A1276" s="48"/>
      <c r="B1276" s="30"/>
      <c r="C1276" s="30"/>
      <c r="D1276" s="30"/>
      <c r="E1276" s="30"/>
      <c r="F1276" s="26"/>
      <c r="G1276" s="9"/>
      <c r="H1276" s="9"/>
      <c r="I1276" s="86"/>
      <c r="J1276" s="86"/>
      <c r="K1276" s="86"/>
      <c r="L1276" s="86"/>
      <c r="M1276" s="86"/>
      <c r="N1276" s="86"/>
      <c r="O1276" s="87"/>
      <c r="P1276" s="87"/>
      <c r="Q1276" s="87"/>
      <c r="R1276" s="87"/>
      <c r="S1276" s="87"/>
      <c r="T1276" s="87"/>
      <c r="U1276" s="87"/>
      <c r="V1276" s="87"/>
      <c r="W1276" s="87"/>
      <c r="X1276" s="87"/>
      <c r="Y1276" s="87"/>
      <c r="Z1276" s="87"/>
    </row>
    <row r="1277" spans="1:26" ht="18.75" hidden="1" x14ac:dyDescent="0.3">
      <c r="A1277" s="64" t="s">
        <v>264</v>
      </c>
      <c r="B1277" s="35" t="s">
        <v>255</v>
      </c>
      <c r="C1277" s="35" t="s">
        <v>33</v>
      </c>
      <c r="D1277" s="35" t="s">
        <v>22</v>
      </c>
      <c r="E1277" s="35"/>
      <c r="F1277" s="35"/>
      <c r="G1277" s="13">
        <f t="shared" ref="G1277:V1283" si="1081">G1278</f>
        <v>44432</v>
      </c>
      <c r="H1277" s="13">
        <f t="shared" si="1081"/>
        <v>0</v>
      </c>
      <c r="I1277" s="13">
        <f t="shared" si="1081"/>
        <v>0</v>
      </c>
      <c r="J1277" s="13">
        <f t="shared" si="1081"/>
        <v>0</v>
      </c>
      <c r="K1277" s="13">
        <f t="shared" si="1081"/>
        <v>0</v>
      </c>
      <c r="L1277" s="13">
        <f t="shared" si="1081"/>
        <v>0</v>
      </c>
      <c r="M1277" s="13">
        <f t="shared" si="1081"/>
        <v>44432</v>
      </c>
      <c r="N1277" s="13">
        <f t="shared" si="1081"/>
        <v>0</v>
      </c>
      <c r="O1277" s="13">
        <f t="shared" si="1081"/>
        <v>0</v>
      </c>
      <c r="P1277" s="13">
        <f t="shared" si="1081"/>
        <v>0</v>
      </c>
      <c r="Q1277" s="13">
        <f t="shared" si="1081"/>
        <v>0</v>
      </c>
      <c r="R1277" s="13">
        <f t="shared" si="1081"/>
        <v>0</v>
      </c>
      <c r="S1277" s="13">
        <f t="shared" si="1081"/>
        <v>44432</v>
      </c>
      <c r="T1277" s="13">
        <f t="shared" si="1081"/>
        <v>0</v>
      </c>
      <c r="U1277" s="13">
        <f t="shared" si="1081"/>
        <v>0</v>
      </c>
      <c r="V1277" s="13">
        <f t="shared" si="1081"/>
        <v>0</v>
      </c>
      <c r="W1277" s="13">
        <f t="shared" ref="U1277:Z1283" si="1082">W1278</f>
        <v>0</v>
      </c>
      <c r="X1277" s="13">
        <f t="shared" si="1082"/>
        <v>0</v>
      </c>
      <c r="Y1277" s="13">
        <f t="shared" si="1082"/>
        <v>44432</v>
      </c>
      <c r="Z1277" s="13">
        <f t="shared" si="1082"/>
        <v>0</v>
      </c>
    </row>
    <row r="1278" spans="1:26" ht="49.5" hidden="1" x14ac:dyDescent="0.25">
      <c r="A1278" s="28" t="s">
        <v>427</v>
      </c>
      <c r="B1278" s="65" t="s">
        <v>255</v>
      </c>
      <c r="C1278" s="65" t="s">
        <v>33</v>
      </c>
      <c r="D1278" s="65" t="s">
        <v>22</v>
      </c>
      <c r="E1278" s="65" t="s">
        <v>74</v>
      </c>
      <c r="F1278" s="65"/>
      <c r="G1278" s="19">
        <f t="shared" si="1081"/>
        <v>44432</v>
      </c>
      <c r="H1278" s="19">
        <f t="shared" si="1081"/>
        <v>0</v>
      </c>
      <c r="I1278" s="19">
        <f t="shared" si="1081"/>
        <v>0</v>
      </c>
      <c r="J1278" s="19">
        <f t="shared" si="1081"/>
        <v>0</v>
      </c>
      <c r="K1278" s="19">
        <f t="shared" si="1081"/>
        <v>0</v>
      </c>
      <c r="L1278" s="19">
        <f t="shared" si="1081"/>
        <v>0</v>
      </c>
      <c r="M1278" s="19">
        <f t="shared" si="1081"/>
        <v>44432</v>
      </c>
      <c r="N1278" s="19">
        <f t="shared" si="1081"/>
        <v>0</v>
      </c>
      <c r="O1278" s="19">
        <f t="shared" si="1081"/>
        <v>0</v>
      </c>
      <c r="P1278" s="19">
        <f t="shared" si="1081"/>
        <v>0</v>
      </c>
      <c r="Q1278" s="19">
        <f t="shared" si="1081"/>
        <v>0</v>
      </c>
      <c r="R1278" s="19">
        <f t="shared" si="1081"/>
        <v>0</v>
      </c>
      <c r="S1278" s="19">
        <f t="shared" si="1081"/>
        <v>44432</v>
      </c>
      <c r="T1278" s="19">
        <f t="shared" si="1081"/>
        <v>0</v>
      </c>
      <c r="U1278" s="19">
        <f t="shared" si="1082"/>
        <v>0</v>
      </c>
      <c r="V1278" s="19">
        <f t="shared" si="1082"/>
        <v>0</v>
      </c>
      <c r="W1278" s="19">
        <f t="shared" si="1082"/>
        <v>0</v>
      </c>
      <c r="X1278" s="19">
        <f t="shared" si="1082"/>
        <v>0</v>
      </c>
      <c r="Y1278" s="19">
        <f t="shared" si="1082"/>
        <v>44432</v>
      </c>
      <c r="Z1278" s="19">
        <f t="shared" si="1082"/>
        <v>0</v>
      </c>
    </row>
    <row r="1279" spans="1:26" hidden="1" x14ac:dyDescent="0.25">
      <c r="A1279" s="66" t="s">
        <v>265</v>
      </c>
      <c r="B1279" s="65" t="s">
        <v>255</v>
      </c>
      <c r="C1279" s="65" t="s">
        <v>33</v>
      </c>
      <c r="D1279" s="65" t="s">
        <v>22</v>
      </c>
      <c r="E1279" s="65" t="s">
        <v>547</v>
      </c>
      <c r="F1279" s="65"/>
      <c r="G1279" s="19">
        <f t="shared" si="1081"/>
        <v>44432</v>
      </c>
      <c r="H1279" s="19">
        <f t="shared" si="1081"/>
        <v>0</v>
      </c>
      <c r="I1279" s="19">
        <f t="shared" si="1081"/>
        <v>0</v>
      </c>
      <c r="J1279" s="19">
        <f t="shared" si="1081"/>
        <v>0</v>
      </c>
      <c r="K1279" s="19">
        <f t="shared" si="1081"/>
        <v>0</v>
      </c>
      <c r="L1279" s="19">
        <f t="shared" si="1081"/>
        <v>0</v>
      </c>
      <c r="M1279" s="19">
        <f t="shared" si="1081"/>
        <v>44432</v>
      </c>
      <c r="N1279" s="19">
        <f t="shared" si="1081"/>
        <v>0</v>
      </c>
      <c r="O1279" s="19">
        <f t="shared" si="1081"/>
        <v>0</v>
      </c>
      <c r="P1279" s="19">
        <f t="shared" si="1081"/>
        <v>0</v>
      </c>
      <c r="Q1279" s="19">
        <f t="shared" si="1081"/>
        <v>0</v>
      </c>
      <c r="R1279" s="19">
        <f t="shared" si="1081"/>
        <v>0</v>
      </c>
      <c r="S1279" s="19">
        <f t="shared" si="1081"/>
        <v>44432</v>
      </c>
      <c r="T1279" s="19">
        <f t="shared" si="1081"/>
        <v>0</v>
      </c>
      <c r="U1279" s="19">
        <f t="shared" si="1082"/>
        <v>0</v>
      </c>
      <c r="V1279" s="19">
        <f t="shared" si="1082"/>
        <v>0</v>
      </c>
      <c r="W1279" s="19">
        <f t="shared" si="1082"/>
        <v>0</v>
      </c>
      <c r="X1279" s="19">
        <f t="shared" si="1082"/>
        <v>0</v>
      </c>
      <c r="Y1279" s="19">
        <f t="shared" si="1082"/>
        <v>44432</v>
      </c>
      <c r="Z1279" s="19">
        <f t="shared" si="1082"/>
        <v>0</v>
      </c>
    </row>
    <row r="1280" spans="1:26" ht="165.75" hidden="1" customHeight="1" x14ac:dyDescent="0.25">
      <c r="A1280" s="66" t="s">
        <v>645</v>
      </c>
      <c r="B1280" s="65" t="s">
        <v>255</v>
      </c>
      <c r="C1280" s="65" t="s">
        <v>33</v>
      </c>
      <c r="D1280" s="65" t="s">
        <v>22</v>
      </c>
      <c r="E1280" s="65" t="s">
        <v>548</v>
      </c>
      <c r="F1280" s="65"/>
      <c r="G1280" s="19">
        <f t="shared" ref="G1280" si="1083">G1281+G1283</f>
        <v>44432</v>
      </c>
      <c r="H1280" s="19">
        <f t="shared" ref="H1280:N1280" si="1084">H1281+H1283</f>
        <v>0</v>
      </c>
      <c r="I1280" s="19">
        <f t="shared" si="1084"/>
        <v>0</v>
      </c>
      <c r="J1280" s="19">
        <f t="shared" si="1084"/>
        <v>0</v>
      </c>
      <c r="K1280" s="19">
        <f t="shared" si="1084"/>
        <v>0</v>
      </c>
      <c r="L1280" s="19">
        <f t="shared" si="1084"/>
        <v>0</v>
      </c>
      <c r="M1280" s="19">
        <f t="shared" si="1084"/>
        <v>44432</v>
      </c>
      <c r="N1280" s="19">
        <f t="shared" si="1084"/>
        <v>0</v>
      </c>
      <c r="O1280" s="19">
        <f t="shared" ref="O1280:T1280" si="1085">O1281+O1283</f>
        <v>0</v>
      </c>
      <c r="P1280" s="19">
        <f t="shared" si="1085"/>
        <v>0</v>
      </c>
      <c r="Q1280" s="19">
        <f t="shared" si="1085"/>
        <v>0</v>
      </c>
      <c r="R1280" s="19">
        <f t="shared" si="1085"/>
        <v>0</v>
      </c>
      <c r="S1280" s="19">
        <f t="shared" si="1085"/>
        <v>44432</v>
      </c>
      <c r="T1280" s="19">
        <f t="shared" si="1085"/>
        <v>0</v>
      </c>
      <c r="U1280" s="19">
        <f t="shared" ref="U1280:Z1280" si="1086">U1281+U1283</f>
        <v>0</v>
      </c>
      <c r="V1280" s="19">
        <f t="shared" si="1086"/>
        <v>0</v>
      </c>
      <c r="W1280" s="19">
        <f t="shared" si="1086"/>
        <v>0</v>
      </c>
      <c r="X1280" s="19">
        <f t="shared" si="1086"/>
        <v>0</v>
      </c>
      <c r="Y1280" s="19">
        <f t="shared" si="1086"/>
        <v>44432</v>
      </c>
      <c r="Z1280" s="19">
        <f t="shared" si="1086"/>
        <v>0</v>
      </c>
    </row>
    <row r="1281" spans="1:26" ht="33" hidden="1" x14ac:dyDescent="0.25">
      <c r="A1281" s="25" t="s">
        <v>243</v>
      </c>
      <c r="B1281" s="65" t="s">
        <v>255</v>
      </c>
      <c r="C1281" s="65" t="s">
        <v>33</v>
      </c>
      <c r="D1281" s="65" t="s">
        <v>22</v>
      </c>
      <c r="E1281" s="65" t="s">
        <v>548</v>
      </c>
      <c r="F1281" s="65" t="s">
        <v>31</v>
      </c>
      <c r="G1281" s="19">
        <f t="shared" ref="G1281:Z1281" si="1087">G1282</f>
        <v>178</v>
      </c>
      <c r="H1281" s="19">
        <f t="shared" si="1087"/>
        <v>0</v>
      </c>
      <c r="I1281" s="19">
        <f t="shared" si="1087"/>
        <v>0</v>
      </c>
      <c r="J1281" s="19">
        <f t="shared" si="1087"/>
        <v>0</v>
      </c>
      <c r="K1281" s="19">
        <f t="shared" si="1087"/>
        <v>0</v>
      </c>
      <c r="L1281" s="19">
        <f t="shared" si="1087"/>
        <v>0</v>
      </c>
      <c r="M1281" s="19">
        <f t="shared" si="1087"/>
        <v>178</v>
      </c>
      <c r="N1281" s="19">
        <f t="shared" si="1087"/>
        <v>0</v>
      </c>
      <c r="O1281" s="19">
        <f t="shared" si="1087"/>
        <v>0</v>
      </c>
      <c r="P1281" s="19">
        <f t="shared" si="1087"/>
        <v>0</v>
      </c>
      <c r="Q1281" s="19">
        <f t="shared" si="1087"/>
        <v>0</v>
      </c>
      <c r="R1281" s="19">
        <f t="shared" si="1087"/>
        <v>0</v>
      </c>
      <c r="S1281" s="19">
        <f t="shared" si="1087"/>
        <v>178</v>
      </c>
      <c r="T1281" s="19">
        <f t="shared" si="1087"/>
        <v>0</v>
      </c>
      <c r="U1281" s="19">
        <f t="shared" si="1087"/>
        <v>0</v>
      </c>
      <c r="V1281" s="19">
        <f t="shared" si="1087"/>
        <v>0</v>
      </c>
      <c r="W1281" s="19">
        <f t="shared" si="1087"/>
        <v>0</v>
      </c>
      <c r="X1281" s="19">
        <f t="shared" si="1087"/>
        <v>0</v>
      </c>
      <c r="Y1281" s="19">
        <f t="shared" si="1087"/>
        <v>178</v>
      </c>
      <c r="Z1281" s="19">
        <f t="shared" si="1087"/>
        <v>0</v>
      </c>
    </row>
    <row r="1282" spans="1:26" ht="33" hidden="1" x14ac:dyDescent="0.25">
      <c r="A1282" s="45" t="s">
        <v>37</v>
      </c>
      <c r="B1282" s="65" t="s">
        <v>255</v>
      </c>
      <c r="C1282" s="65" t="s">
        <v>33</v>
      </c>
      <c r="D1282" s="65" t="s">
        <v>22</v>
      </c>
      <c r="E1282" s="65" t="s">
        <v>548</v>
      </c>
      <c r="F1282" s="65" t="s">
        <v>38</v>
      </c>
      <c r="G1282" s="9">
        <f>171+7</f>
        <v>178</v>
      </c>
      <c r="H1282" s="9"/>
      <c r="I1282" s="86"/>
      <c r="J1282" s="86"/>
      <c r="K1282" s="86"/>
      <c r="L1282" s="86"/>
      <c r="M1282" s="9">
        <f>G1282+I1282+J1282+K1282+L1282</f>
        <v>178</v>
      </c>
      <c r="N1282" s="9">
        <f>H1282+L1282</f>
        <v>0</v>
      </c>
      <c r="O1282" s="87"/>
      <c r="P1282" s="87"/>
      <c r="Q1282" s="87"/>
      <c r="R1282" s="87"/>
      <c r="S1282" s="9">
        <f>M1282+O1282+P1282+Q1282+R1282</f>
        <v>178</v>
      </c>
      <c r="T1282" s="9">
        <f>N1282+R1282</f>
        <v>0</v>
      </c>
      <c r="U1282" s="87"/>
      <c r="V1282" s="87"/>
      <c r="W1282" s="87"/>
      <c r="X1282" s="87"/>
      <c r="Y1282" s="9">
        <f>S1282+U1282+V1282+W1282+X1282</f>
        <v>178</v>
      </c>
      <c r="Z1282" s="9">
        <f>T1282+X1282</f>
        <v>0</v>
      </c>
    </row>
    <row r="1283" spans="1:26" hidden="1" x14ac:dyDescent="0.25">
      <c r="A1283" s="28" t="s">
        <v>101</v>
      </c>
      <c r="B1283" s="65" t="s">
        <v>255</v>
      </c>
      <c r="C1283" s="65" t="s">
        <v>33</v>
      </c>
      <c r="D1283" s="65" t="s">
        <v>22</v>
      </c>
      <c r="E1283" s="65" t="s">
        <v>548</v>
      </c>
      <c r="F1283" s="65" t="s">
        <v>102</v>
      </c>
      <c r="G1283" s="19">
        <f t="shared" si="1081"/>
        <v>44254</v>
      </c>
      <c r="H1283" s="19">
        <f t="shared" si="1081"/>
        <v>0</v>
      </c>
      <c r="I1283" s="19">
        <f t="shared" si="1081"/>
        <v>0</v>
      </c>
      <c r="J1283" s="19">
        <f t="shared" si="1081"/>
        <v>0</v>
      </c>
      <c r="K1283" s="19">
        <f t="shared" si="1081"/>
        <v>0</v>
      </c>
      <c r="L1283" s="19">
        <f t="shared" si="1081"/>
        <v>0</v>
      </c>
      <c r="M1283" s="19">
        <f t="shared" si="1081"/>
        <v>44254</v>
      </c>
      <c r="N1283" s="19">
        <f t="shared" si="1081"/>
        <v>0</v>
      </c>
      <c r="O1283" s="19">
        <f t="shared" si="1081"/>
        <v>0</v>
      </c>
      <c r="P1283" s="19">
        <f t="shared" si="1081"/>
        <v>0</v>
      </c>
      <c r="Q1283" s="19">
        <f t="shared" si="1081"/>
        <v>0</v>
      </c>
      <c r="R1283" s="19">
        <f t="shared" si="1081"/>
        <v>0</v>
      </c>
      <c r="S1283" s="19">
        <f t="shared" si="1081"/>
        <v>44254</v>
      </c>
      <c r="T1283" s="19">
        <f t="shared" si="1081"/>
        <v>0</v>
      </c>
      <c r="U1283" s="19">
        <f t="shared" si="1082"/>
        <v>0</v>
      </c>
      <c r="V1283" s="19">
        <f t="shared" si="1082"/>
        <v>0</v>
      </c>
      <c r="W1283" s="19">
        <f t="shared" si="1082"/>
        <v>0</v>
      </c>
      <c r="X1283" s="19">
        <f t="shared" si="1082"/>
        <v>0</v>
      </c>
      <c r="Y1283" s="19">
        <f t="shared" si="1082"/>
        <v>44254</v>
      </c>
      <c r="Z1283" s="19">
        <f t="shared" si="1082"/>
        <v>0</v>
      </c>
    </row>
    <row r="1284" spans="1:26" ht="33" hidden="1" x14ac:dyDescent="0.25">
      <c r="A1284" s="28" t="s">
        <v>170</v>
      </c>
      <c r="B1284" s="65" t="s">
        <v>255</v>
      </c>
      <c r="C1284" s="65" t="s">
        <v>33</v>
      </c>
      <c r="D1284" s="65" t="s">
        <v>22</v>
      </c>
      <c r="E1284" s="65" t="s">
        <v>548</v>
      </c>
      <c r="F1284" s="67">
        <v>320</v>
      </c>
      <c r="G1284" s="9">
        <f>42550+1704</f>
        <v>44254</v>
      </c>
      <c r="H1284" s="9"/>
      <c r="I1284" s="86"/>
      <c r="J1284" s="86"/>
      <c r="K1284" s="86"/>
      <c r="L1284" s="86"/>
      <c r="M1284" s="9">
        <f>G1284+I1284+J1284+K1284+L1284</f>
        <v>44254</v>
      </c>
      <c r="N1284" s="9">
        <f>H1284+L1284</f>
        <v>0</v>
      </c>
      <c r="O1284" s="87"/>
      <c r="P1284" s="87"/>
      <c r="Q1284" s="87"/>
      <c r="R1284" s="87"/>
      <c r="S1284" s="9">
        <f>M1284+O1284+P1284+Q1284+R1284</f>
        <v>44254</v>
      </c>
      <c r="T1284" s="9">
        <f>N1284+R1284</f>
        <v>0</v>
      </c>
      <c r="U1284" s="87"/>
      <c r="V1284" s="87"/>
      <c r="W1284" s="87"/>
      <c r="X1284" s="87"/>
      <c r="Y1284" s="9">
        <f>S1284+U1284+V1284+W1284+X1284</f>
        <v>44254</v>
      </c>
      <c r="Z1284" s="9">
        <f>T1284+X1284</f>
        <v>0</v>
      </c>
    </row>
    <row r="1285" spans="1:26" hidden="1" x14ac:dyDescent="0.25">
      <c r="A1285" s="28"/>
      <c r="B1285" s="65"/>
      <c r="C1285" s="65"/>
      <c r="D1285" s="65"/>
      <c r="E1285" s="65"/>
      <c r="F1285" s="67"/>
      <c r="G1285" s="9"/>
      <c r="H1285" s="9"/>
      <c r="I1285" s="86"/>
      <c r="J1285" s="86"/>
      <c r="K1285" s="86"/>
      <c r="L1285" s="86"/>
      <c r="M1285" s="86"/>
      <c r="N1285" s="86"/>
      <c r="O1285" s="87"/>
      <c r="P1285" s="87"/>
      <c r="Q1285" s="87"/>
      <c r="R1285" s="87"/>
      <c r="S1285" s="87"/>
      <c r="T1285" s="87"/>
      <c r="U1285" s="87"/>
      <c r="V1285" s="87"/>
      <c r="W1285" s="87"/>
      <c r="X1285" s="87"/>
      <c r="Y1285" s="87"/>
      <c r="Z1285" s="87"/>
    </row>
    <row r="1286" spans="1:26" ht="18.75" hidden="1" x14ac:dyDescent="0.3">
      <c r="A1286" s="64" t="s">
        <v>169</v>
      </c>
      <c r="B1286" s="35" t="s">
        <v>255</v>
      </c>
      <c r="C1286" s="35" t="s">
        <v>33</v>
      </c>
      <c r="D1286" s="35" t="s">
        <v>80</v>
      </c>
      <c r="E1286" s="35"/>
      <c r="F1286" s="35"/>
      <c r="G1286" s="15">
        <f t="shared" ref="G1286:Z1286" si="1088">G1287</f>
        <v>55904</v>
      </c>
      <c r="H1286" s="15">
        <f t="shared" si="1088"/>
        <v>0</v>
      </c>
      <c r="I1286" s="15">
        <f t="shared" si="1088"/>
        <v>0</v>
      </c>
      <c r="J1286" s="15">
        <f t="shared" si="1088"/>
        <v>0</v>
      </c>
      <c r="K1286" s="15">
        <f t="shared" si="1088"/>
        <v>0</v>
      </c>
      <c r="L1286" s="15">
        <f t="shared" si="1088"/>
        <v>0</v>
      </c>
      <c r="M1286" s="15">
        <f t="shared" si="1088"/>
        <v>55904</v>
      </c>
      <c r="N1286" s="15">
        <f t="shared" si="1088"/>
        <v>0</v>
      </c>
      <c r="O1286" s="15">
        <f t="shared" si="1088"/>
        <v>0</v>
      </c>
      <c r="P1286" s="15">
        <f t="shared" si="1088"/>
        <v>0</v>
      </c>
      <c r="Q1286" s="15">
        <f t="shared" si="1088"/>
        <v>0</v>
      </c>
      <c r="R1286" s="15">
        <f t="shared" si="1088"/>
        <v>0</v>
      </c>
      <c r="S1286" s="15">
        <f t="shared" si="1088"/>
        <v>55904</v>
      </c>
      <c r="T1286" s="15">
        <f t="shared" si="1088"/>
        <v>0</v>
      </c>
      <c r="U1286" s="15">
        <f t="shared" si="1088"/>
        <v>0</v>
      </c>
      <c r="V1286" s="15">
        <f t="shared" si="1088"/>
        <v>0</v>
      </c>
      <c r="W1286" s="15">
        <f t="shared" si="1088"/>
        <v>0</v>
      </c>
      <c r="X1286" s="15">
        <f t="shared" si="1088"/>
        <v>0</v>
      </c>
      <c r="Y1286" s="15">
        <f t="shared" si="1088"/>
        <v>55904</v>
      </c>
      <c r="Z1286" s="15">
        <f t="shared" si="1088"/>
        <v>0</v>
      </c>
    </row>
    <row r="1287" spans="1:26" ht="55.5" hidden="1" customHeight="1" x14ac:dyDescent="0.25">
      <c r="A1287" s="25" t="s">
        <v>425</v>
      </c>
      <c r="B1287" s="30" t="s">
        <v>255</v>
      </c>
      <c r="C1287" s="30" t="s">
        <v>33</v>
      </c>
      <c r="D1287" s="30" t="s">
        <v>80</v>
      </c>
      <c r="E1287" s="30" t="s">
        <v>222</v>
      </c>
      <c r="F1287" s="30"/>
      <c r="G1287" s="9">
        <f t="shared" ref="G1287" si="1089">G1288+G1367</f>
        <v>55904</v>
      </c>
      <c r="H1287" s="9">
        <f t="shared" ref="H1287:N1287" si="1090">H1288+H1367</f>
        <v>0</v>
      </c>
      <c r="I1287" s="9">
        <f t="shared" si="1090"/>
        <v>0</v>
      </c>
      <c r="J1287" s="9">
        <f t="shared" si="1090"/>
        <v>0</v>
      </c>
      <c r="K1287" s="9">
        <f t="shared" si="1090"/>
        <v>0</v>
      </c>
      <c r="L1287" s="9">
        <f t="shared" si="1090"/>
        <v>0</v>
      </c>
      <c r="M1287" s="9">
        <f t="shared" si="1090"/>
        <v>55904</v>
      </c>
      <c r="N1287" s="9">
        <f t="shared" si="1090"/>
        <v>0</v>
      </c>
      <c r="O1287" s="9">
        <f t="shared" ref="O1287:T1287" si="1091">O1288+O1367</f>
        <v>0</v>
      </c>
      <c r="P1287" s="9">
        <f t="shared" si="1091"/>
        <v>0</v>
      </c>
      <c r="Q1287" s="9">
        <f t="shared" si="1091"/>
        <v>0</v>
      </c>
      <c r="R1287" s="9">
        <f t="shared" si="1091"/>
        <v>0</v>
      </c>
      <c r="S1287" s="9">
        <f t="shared" si="1091"/>
        <v>55904</v>
      </c>
      <c r="T1287" s="9">
        <f t="shared" si="1091"/>
        <v>0</v>
      </c>
      <c r="U1287" s="9">
        <f t="shared" ref="U1287:Z1287" si="1092">U1288+U1367</f>
        <v>0</v>
      </c>
      <c r="V1287" s="9">
        <f t="shared" si="1092"/>
        <v>0</v>
      </c>
      <c r="W1287" s="9">
        <f t="shared" si="1092"/>
        <v>0</v>
      </c>
      <c r="X1287" s="9">
        <f t="shared" si="1092"/>
        <v>0</v>
      </c>
      <c r="Y1287" s="9">
        <f t="shared" si="1092"/>
        <v>55904</v>
      </c>
      <c r="Z1287" s="9">
        <f t="shared" si="1092"/>
        <v>0</v>
      </c>
    </row>
    <row r="1288" spans="1:26" hidden="1" x14ac:dyDescent="0.25">
      <c r="A1288" s="48" t="s">
        <v>266</v>
      </c>
      <c r="B1288" s="30" t="s">
        <v>255</v>
      </c>
      <c r="C1288" s="30" t="s">
        <v>33</v>
      </c>
      <c r="D1288" s="30" t="s">
        <v>80</v>
      </c>
      <c r="E1288" s="30" t="s">
        <v>267</v>
      </c>
      <c r="F1288" s="30"/>
      <c r="G1288" s="9">
        <f t="shared" ref="G1288" si="1093">G1289+G1292+G1295+G1298+G1301+G1304+G1307+G1310+G1313+G1316+G1319+G1322+G1325+G1328+G1334+G1337+G1340+G1343+G1346+G1349+G1355+G1358+G1361+G1331+G1352+G1364</f>
        <v>54056</v>
      </c>
      <c r="H1288" s="9">
        <f t="shared" ref="H1288:N1288" si="1094">H1289+H1292+H1295+H1298+H1301+H1304+H1307+H1310+H1313+H1316+H1319+H1322+H1325+H1328+H1334+H1337+H1340+H1343+H1346+H1349+H1355+H1358+H1361+H1331+H1352+H1364</f>
        <v>0</v>
      </c>
      <c r="I1288" s="9">
        <f t="shared" si="1094"/>
        <v>0</v>
      </c>
      <c r="J1288" s="9">
        <f t="shared" si="1094"/>
        <v>0</v>
      </c>
      <c r="K1288" s="9">
        <f t="shared" si="1094"/>
        <v>0</v>
      </c>
      <c r="L1288" s="9">
        <f t="shared" si="1094"/>
        <v>0</v>
      </c>
      <c r="M1288" s="9">
        <f t="shared" si="1094"/>
        <v>54056</v>
      </c>
      <c r="N1288" s="9">
        <f t="shared" si="1094"/>
        <v>0</v>
      </c>
      <c r="O1288" s="9">
        <f t="shared" ref="O1288:T1288" si="1095">O1289+O1292+O1295+O1298+O1301+O1304+O1307+O1310+O1313+O1316+O1319+O1322+O1325+O1328+O1334+O1337+O1340+O1343+O1346+O1349+O1355+O1358+O1361+O1331+O1352+O1364</f>
        <v>0</v>
      </c>
      <c r="P1288" s="9">
        <f t="shared" si="1095"/>
        <v>0</v>
      </c>
      <c r="Q1288" s="9">
        <f t="shared" si="1095"/>
        <v>0</v>
      </c>
      <c r="R1288" s="9">
        <f t="shared" si="1095"/>
        <v>0</v>
      </c>
      <c r="S1288" s="9">
        <f t="shared" si="1095"/>
        <v>54056</v>
      </c>
      <c r="T1288" s="9">
        <f t="shared" si="1095"/>
        <v>0</v>
      </c>
      <c r="U1288" s="9">
        <f t="shared" ref="U1288:Z1288" si="1096">U1289+U1292+U1295+U1298+U1301+U1304+U1307+U1310+U1313+U1316+U1319+U1322+U1325+U1328+U1334+U1337+U1340+U1343+U1346+U1349+U1355+U1358+U1361+U1331+U1352+U1364</f>
        <v>0</v>
      </c>
      <c r="V1288" s="9">
        <f t="shared" si="1096"/>
        <v>0</v>
      </c>
      <c r="W1288" s="9">
        <f t="shared" si="1096"/>
        <v>0</v>
      </c>
      <c r="X1288" s="9">
        <f t="shared" si="1096"/>
        <v>0</v>
      </c>
      <c r="Y1288" s="9">
        <f t="shared" si="1096"/>
        <v>54056</v>
      </c>
      <c r="Z1288" s="9">
        <f t="shared" si="1096"/>
        <v>0</v>
      </c>
    </row>
    <row r="1289" spans="1:26" hidden="1" x14ac:dyDescent="0.25">
      <c r="A1289" s="28" t="s">
        <v>268</v>
      </c>
      <c r="B1289" s="30" t="s">
        <v>255</v>
      </c>
      <c r="C1289" s="30" t="s">
        <v>33</v>
      </c>
      <c r="D1289" s="30" t="s">
        <v>80</v>
      </c>
      <c r="E1289" s="30" t="s">
        <v>269</v>
      </c>
      <c r="F1289" s="30"/>
      <c r="G1289" s="9">
        <f t="shared" ref="G1289:V1290" si="1097">G1290</f>
        <v>774</v>
      </c>
      <c r="H1289" s="9">
        <f t="shared" si="1097"/>
        <v>0</v>
      </c>
      <c r="I1289" s="9">
        <f t="shared" si="1097"/>
        <v>0</v>
      </c>
      <c r="J1289" s="9">
        <f t="shared" si="1097"/>
        <v>0</v>
      </c>
      <c r="K1289" s="9">
        <f t="shared" si="1097"/>
        <v>0</v>
      </c>
      <c r="L1289" s="9">
        <f t="shared" si="1097"/>
        <v>0</v>
      </c>
      <c r="M1289" s="9">
        <f t="shared" si="1097"/>
        <v>774</v>
      </c>
      <c r="N1289" s="9">
        <f t="shared" si="1097"/>
        <v>0</v>
      </c>
      <c r="O1289" s="9">
        <f t="shared" si="1097"/>
        <v>0</v>
      </c>
      <c r="P1289" s="9">
        <f t="shared" si="1097"/>
        <v>0</v>
      </c>
      <c r="Q1289" s="9">
        <f t="shared" si="1097"/>
        <v>0</v>
      </c>
      <c r="R1289" s="9">
        <f t="shared" si="1097"/>
        <v>0</v>
      </c>
      <c r="S1289" s="9">
        <f t="shared" si="1097"/>
        <v>774</v>
      </c>
      <c r="T1289" s="9">
        <f t="shared" si="1097"/>
        <v>0</v>
      </c>
      <c r="U1289" s="9">
        <f t="shared" si="1097"/>
        <v>0</v>
      </c>
      <c r="V1289" s="9">
        <f t="shared" si="1097"/>
        <v>0</v>
      </c>
      <c r="W1289" s="9">
        <f t="shared" ref="U1289:Z1290" si="1098">W1290</f>
        <v>0</v>
      </c>
      <c r="X1289" s="9">
        <f t="shared" si="1098"/>
        <v>0</v>
      </c>
      <c r="Y1289" s="9">
        <f t="shared" si="1098"/>
        <v>774</v>
      </c>
      <c r="Z1289" s="9">
        <f t="shared" si="1098"/>
        <v>0</v>
      </c>
    </row>
    <row r="1290" spans="1:26" hidden="1" x14ac:dyDescent="0.25">
      <c r="A1290" s="48" t="s">
        <v>101</v>
      </c>
      <c r="B1290" s="30" t="s">
        <v>255</v>
      </c>
      <c r="C1290" s="30" t="s">
        <v>33</v>
      </c>
      <c r="D1290" s="30" t="s">
        <v>80</v>
      </c>
      <c r="E1290" s="30" t="s">
        <v>269</v>
      </c>
      <c r="F1290" s="30" t="s">
        <v>102</v>
      </c>
      <c r="G1290" s="11">
        <f t="shared" si="1097"/>
        <v>774</v>
      </c>
      <c r="H1290" s="11">
        <f t="shared" si="1097"/>
        <v>0</v>
      </c>
      <c r="I1290" s="11">
        <f t="shared" si="1097"/>
        <v>0</v>
      </c>
      <c r="J1290" s="11">
        <f t="shared" si="1097"/>
        <v>0</v>
      </c>
      <c r="K1290" s="11">
        <f t="shared" si="1097"/>
        <v>0</v>
      </c>
      <c r="L1290" s="11">
        <f t="shared" si="1097"/>
        <v>0</v>
      </c>
      <c r="M1290" s="11">
        <f t="shared" si="1097"/>
        <v>774</v>
      </c>
      <c r="N1290" s="11">
        <f t="shared" si="1097"/>
        <v>0</v>
      </c>
      <c r="O1290" s="11">
        <f t="shared" si="1097"/>
        <v>0</v>
      </c>
      <c r="P1290" s="11">
        <f t="shared" si="1097"/>
        <v>0</v>
      </c>
      <c r="Q1290" s="11">
        <f t="shared" si="1097"/>
        <v>0</v>
      </c>
      <c r="R1290" s="11">
        <f t="shared" si="1097"/>
        <v>0</v>
      </c>
      <c r="S1290" s="11">
        <f t="shared" si="1097"/>
        <v>774</v>
      </c>
      <c r="T1290" s="11">
        <f t="shared" si="1097"/>
        <v>0</v>
      </c>
      <c r="U1290" s="11">
        <f t="shared" si="1098"/>
        <v>0</v>
      </c>
      <c r="V1290" s="11">
        <f t="shared" si="1098"/>
        <v>0</v>
      </c>
      <c r="W1290" s="11">
        <f t="shared" si="1098"/>
        <v>0</v>
      </c>
      <c r="X1290" s="11">
        <f t="shared" si="1098"/>
        <v>0</v>
      </c>
      <c r="Y1290" s="11">
        <f t="shared" si="1098"/>
        <v>774</v>
      </c>
      <c r="Z1290" s="11">
        <f t="shared" si="1098"/>
        <v>0</v>
      </c>
    </row>
    <row r="1291" spans="1:26" hidden="1" x14ac:dyDescent="0.25">
      <c r="A1291" s="48" t="s">
        <v>270</v>
      </c>
      <c r="B1291" s="30" t="s">
        <v>255</v>
      </c>
      <c r="C1291" s="30" t="s">
        <v>33</v>
      </c>
      <c r="D1291" s="30" t="s">
        <v>80</v>
      </c>
      <c r="E1291" s="30" t="s">
        <v>269</v>
      </c>
      <c r="F1291" s="60" t="s">
        <v>271</v>
      </c>
      <c r="G1291" s="9">
        <v>774</v>
      </c>
      <c r="H1291" s="9"/>
      <c r="I1291" s="86"/>
      <c r="J1291" s="86"/>
      <c r="K1291" s="86"/>
      <c r="L1291" s="86"/>
      <c r="M1291" s="9">
        <f>G1291+I1291+J1291+K1291+L1291</f>
        <v>774</v>
      </c>
      <c r="N1291" s="9">
        <f>H1291+L1291</f>
        <v>0</v>
      </c>
      <c r="O1291" s="87"/>
      <c r="P1291" s="87"/>
      <c r="Q1291" s="87"/>
      <c r="R1291" s="87"/>
      <c r="S1291" s="9">
        <f>M1291+O1291+P1291+Q1291+R1291</f>
        <v>774</v>
      </c>
      <c r="T1291" s="9">
        <f>N1291+R1291</f>
        <v>0</v>
      </c>
      <c r="U1291" s="87"/>
      <c r="V1291" s="87"/>
      <c r="W1291" s="87"/>
      <c r="X1291" s="87"/>
      <c r="Y1291" s="9">
        <f>S1291+U1291+V1291+W1291+X1291</f>
        <v>774</v>
      </c>
      <c r="Z1291" s="9">
        <f>T1291+X1291</f>
        <v>0</v>
      </c>
    </row>
    <row r="1292" spans="1:26" ht="57.75" hidden="1" customHeight="1" x14ac:dyDescent="0.25">
      <c r="A1292" s="48" t="s">
        <v>272</v>
      </c>
      <c r="B1292" s="30" t="s">
        <v>255</v>
      </c>
      <c r="C1292" s="30" t="s">
        <v>33</v>
      </c>
      <c r="D1292" s="30" t="s">
        <v>80</v>
      </c>
      <c r="E1292" s="30" t="s">
        <v>273</v>
      </c>
      <c r="F1292" s="60"/>
      <c r="G1292" s="9">
        <f t="shared" ref="G1292:V1293" si="1099">G1293</f>
        <v>1098</v>
      </c>
      <c r="H1292" s="9">
        <f t="shared" si="1099"/>
        <v>0</v>
      </c>
      <c r="I1292" s="9">
        <f t="shared" si="1099"/>
        <v>0</v>
      </c>
      <c r="J1292" s="9">
        <f t="shared" si="1099"/>
        <v>0</v>
      </c>
      <c r="K1292" s="9">
        <f t="shared" si="1099"/>
        <v>0</v>
      </c>
      <c r="L1292" s="9">
        <f t="shared" si="1099"/>
        <v>0</v>
      </c>
      <c r="M1292" s="9">
        <f t="shared" si="1099"/>
        <v>1098</v>
      </c>
      <c r="N1292" s="9">
        <f t="shared" si="1099"/>
        <v>0</v>
      </c>
      <c r="O1292" s="9">
        <f t="shared" si="1099"/>
        <v>0</v>
      </c>
      <c r="P1292" s="9">
        <f t="shared" si="1099"/>
        <v>0</v>
      </c>
      <c r="Q1292" s="9">
        <f t="shared" si="1099"/>
        <v>0</v>
      </c>
      <c r="R1292" s="9">
        <f t="shared" si="1099"/>
        <v>0</v>
      </c>
      <c r="S1292" s="9">
        <f t="shared" si="1099"/>
        <v>1098</v>
      </c>
      <c r="T1292" s="9">
        <f t="shared" si="1099"/>
        <v>0</v>
      </c>
      <c r="U1292" s="9">
        <f t="shared" si="1099"/>
        <v>0</v>
      </c>
      <c r="V1292" s="9">
        <f t="shared" si="1099"/>
        <v>0</v>
      </c>
      <c r="W1292" s="9">
        <f t="shared" ref="U1292:Z1293" si="1100">W1293</f>
        <v>0</v>
      </c>
      <c r="X1292" s="9">
        <f t="shared" si="1100"/>
        <v>0</v>
      </c>
      <c r="Y1292" s="9">
        <f t="shared" si="1100"/>
        <v>1098</v>
      </c>
      <c r="Z1292" s="9">
        <f t="shared" si="1100"/>
        <v>0</v>
      </c>
    </row>
    <row r="1293" spans="1:26" hidden="1" x14ac:dyDescent="0.25">
      <c r="A1293" s="48" t="s">
        <v>101</v>
      </c>
      <c r="B1293" s="30" t="s">
        <v>255</v>
      </c>
      <c r="C1293" s="30" t="s">
        <v>33</v>
      </c>
      <c r="D1293" s="30" t="s">
        <v>80</v>
      </c>
      <c r="E1293" s="30" t="s">
        <v>273</v>
      </c>
      <c r="F1293" s="60" t="s">
        <v>102</v>
      </c>
      <c r="G1293" s="9">
        <f t="shared" si="1099"/>
        <v>1098</v>
      </c>
      <c r="H1293" s="9">
        <f t="shared" si="1099"/>
        <v>0</v>
      </c>
      <c r="I1293" s="9">
        <f t="shared" si="1099"/>
        <v>0</v>
      </c>
      <c r="J1293" s="9">
        <f t="shared" si="1099"/>
        <v>0</v>
      </c>
      <c r="K1293" s="9">
        <f t="shared" si="1099"/>
        <v>0</v>
      </c>
      <c r="L1293" s="9">
        <f t="shared" si="1099"/>
        <v>0</v>
      </c>
      <c r="M1293" s="9">
        <f t="shared" si="1099"/>
        <v>1098</v>
      </c>
      <c r="N1293" s="9">
        <f t="shared" si="1099"/>
        <v>0</v>
      </c>
      <c r="O1293" s="9">
        <f t="shared" si="1099"/>
        <v>0</v>
      </c>
      <c r="P1293" s="9">
        <f t="shared" si="1099"/>
        <v>0</v>
      </c>
      <c r="Q1293" s="9">
        <f t="shared" si="1099"/>
        <v>0</v>
      </c>
      <c r="R1293" s="9">
        <f t="shared" si="1099"/>
        <v>0</v>
      </c>
      <c r="S1293" s="9">
        <f t="shared" si="1099"/>
        <v>1098</v>
      </c>
      <c r="T1293" s="9">
        <f t="shared" si="1099"/>
        <v>0</v>
      </c>
      <c r="U1293" s="9">
        <f t="shared" si="1100"/>
        <v>0</v>
      </c>
      <c r="V1293" s="9">
        <f t="shared" si="1100"/>
        <v>0</v>
      </c>
      <c r="W1293" s="9">
        <f t="shared" si="1100"/>
        <v>0</v>
      </c>
      <c r="X1293" s="9">
        <f t="shared" si="1100"/>
        <v>0</v>
      </c>
      <c r="Y1293" s="9">
        <f t="shared" si="1100"/>
        <v>1098</v>
      </c>
      <c r="Z1293" s="9">
        <f t="shared" si="1100"/>
        <v>0</v>
      </c>
    </row>
    <row r="1294" spans="1:26" hidden="1" x14ac:dyDescent="0.25">
      <c r="A1294" s="48" t="s">
        <v>270</v>
      </c>
      <c r="B1294" s="30" t="s">
        <v>255</v>
      </c>
      <c r="C1294" s="30" t="s">
        <v>33</v>
      </c>
      <c r="D1294" s="30" t="s">
        <v>80</v>
      </c>
      <c r="E1294" s="30" t="s">
        <v>273</v>
      </c>
      <c r="F1294" s="60" t="s">
        <v>271</v>
      </c>
      <c r="G1294" s="9">
        <v>1098</v>
      </c>
      <c r="H1294" s="9"/>
      <c r="I1294" s="86"/>
      <c r="J1294" s="86"/>
      <c r="K1294" s="86"/>
      <c r="L1294" s="86"/>
      <c r="M1294" s="9">
        <f>G1294+I1294+J1294+K1294+L1294</f>
        <v>1098</v>
      </c>
      <c r="N1294" s="9">
        <f>H1294+L1294</f>
        <v>0</v>
      </c>
      <c r="O1294" s="87"/>
      <c r="P1294" s="87"/>
      <c r="Q1294" s="87"/>
      <c r="R1294" s="87"/>
      <c r="S1294" s="9">
        <f>M1294+O1294+P1294+Q1294+R1294</f>
        <v>1098</v>
      </c>
      <c r="T1294" s="9">
        <f>N1294+R1294</f>
        <v>0</v>
      </c>
      <c r="U1294" s="87"/>
      <c r="V1294" s="87"/>
      <c r="W1294" s="87"/>
      <c r="X1294" s="87"/>
      <c r="Y1294" s="9">
        <f>S1294+U1294+V1294+W1294+X1294</f>
        <v>1098</v>
      </c>
      <c r="Z1294" s="9">
        <f>T1294+X1294</f>
        <v>0</v>
      </c>
    </row>
    <row r="1295" spans="1:26" ht="49.5" hidden="1" x14ac:dyDescent="0.25">
      <c r="A1295" s="48" t="s">
        <v>274</v>
      </c>
      <c r="B1295" s="30" t="s">
        <v>255</v>
      </c>
      <c r="C1295" s="30" t="s">
        <v>33</v>
      </c>
      <c r="D1295" s="30" t="s">
        <v>80</v>
      </c>
      <c r="E1295" s="30" t="s">
        <v>275</v>
      </c>
      <c r="F1295" s="60"/>
      <c r="G1295" s="9">
        <f t="shared" ref="G1295:V1296" si="1101">G1296</f>
        <v>7761</v>
      </c>
      <c r="H1295" s="9">
        <f t="shared" si="1101"/>
        <v>0</v>
      </c>
      <c r="I1295" s="9">
        <f t="shared" si="1101"/>
        <v>0</v>
      </c>
      <c r="J1295" s="9">
        <f t="shared" si="1101"/>
        <v>0</v>
      </c>
      <c r="K1295" s="9">
        <f t="shared" si="1101"/>
        <v>0</v>
      </c>
      <c r="L1295" s="9">
        <f t="shared" si="1101"/>
        <v>0</v>
      </c>
      <c r="M1295" s="9">
        <f t="shared" si="1101"/>
        <v>7761</v>
      </c>
      <c r="N1295" s="9">
        <f t="shared" si="1101"/>
        <v>0</v>
      </c>
      <c r="O1295" s="9">
        <f t="shared" si="1101"/>
        <v>0</v>
      </c>
      <c r="P1295" s="9">
        <f t="shared" si="1101"/>
        <v>0</v>
      </c>
      <c r="Q1295" s="9">
        <f t="shared" si="1101"/>
        <v>0</v>
      </c>
      <c r="R1295" s="9">
        <f t="shared" si="1101"/>
        <v>0</v>
      </c>
      <c r="S1295" s="9">
        <f t="shared" si="1101"/>
        <v>7761</v>
      </c>
      <c r="T1295" s="9">
        <f t="shared" si="1101"/>
        <v>0</v>
      </c>
      <c r="U1295" s="9">
        <f t="shared" si="1101"/>
        <v>0</v>
      </c>
      <c r="V1295" s="9">
        <f t="shared" si="1101"/>
        <v>0</v>
      </c>
      <c r="W1295" s="9">
        <f t="shared" ref="U1295:Z1296" si="1102">W1296</f>
        <v>0</v>
      </c>
      <c r="X1295" s="9">
        <f t="shared" si="1102"/>
        <v>0</v>
      </c>
      <c r="Y1295" s="9">
        <f t="shared" si="1102"/>
        <v>7761</v>
      </c>
      <c r="Z1295" s="9">
        <f t="shared" si="1102"/>
        <v>0</v>
      </c>
    </row>
    <row r="1296" spans="1:26" hidden="1" x14ac:dyDescent="0.25">
      <c r="A1296" s="48" t="s">
        <v>101</v>
      </c>
      <c r="B1296" s="30" t="s">
        <v>255</v>
      </c>
      <c r="C1296" s="30" t="s">
        <v>33</v>
      </c>
      <c r="D1296" s="30" t="s">
        <v>80</v>
      </c>
      <c r="E1296" s="30" t="s">
        <v>275</v>
      </c>
      <c r="F1296" s="60" t="s">
        <v>102</v>
      </c>
      <c r="G1296" s="9">
        <f t="shared" si="1101"/>
        <v>7761</v>
      </c>
      <c r="H1296" s="9">
        <f t="shared" si="1101"/>
        <v>0</v>
      </c>
      <c r="I1296" s="9">
        <f t="shared" si="1101"/>
        <v>0</v>
      </c>
      <c r="J1296" s="9">
        <f t="shared" si="1101"/>
        <v>0</v>
      </c>
      <c r="K1296" s="9">
        <f t="shared" si="1101"/>
        <v>0</v>
      </c>
      <c r="L1296" s="9">
        <f t="shared" si="1101"/>
        <v>0</v>
      </c>
      <c r="M1296" s="9">
        <f t="shared" si="1101"/>
        <v>7761</v>
      </c>
      <c r="N1296" s="9">
        <f t="shared" si="1101"/>
        <v>0</v>
      </c>
      <c r="O1296" s="9">
        <f t="shared" si="1101"/>
        <v>0</v>
      </c>
      <c r="P1296" s="9">
        <f t="shared" si="1101"/>
        <v>0</v>
      </c>
      <c r="Q1296" s="9">
        <f t="shared" si="1101"/>
        <v>0</v>
      </c>
      <c r="R1296" s="9">
        <f t="shared" si="1101"/>
        <v>0</v>
      </c>
      <c r="S1296" s="9">
        <f t="shared" si="1101"/>
        <v>7761</v>
      </c>
      <c r="T1296" s="9">
        <f t="shared" si="1101"/>
        <v>0</v>
      </c>
      <c r="U1296" s="9">
        <f t="shared" si="1102"/>
        <v>0</v>
      </c>
      <c r="V1296" s="9">
        <f t="shared" si="1102"/>
        <v>0</v>
      </c>
      <c r="W1296" s="9">
        <f t="shared" si="1102"/>
        <v>0</v>
      </c>
      <c r="X1296" s="9">
        <f t="shared" si="1102"/>
        <v>0</v>
      </c>
      <c r="Y1296" s="9">
        <f t="shared" si="1102"/>
        <v>7761</v>
      </c>
      <c r="Z1296" s="9">
        <f t="shared" si="1102"/>
        <v>0</v>
      </c>
    </row>
    <row r="1297" spans="1:26" hidden="1" x14ac:dyDescent="0.25">
      <c r="A1297" s="48" t="s">
        <v>270</v>
      </c>
      <c r="B1297" s="30" t="s">
        <v>255</v>
      </c>
      <c r="C1297" s="30" t="s">
        <v>33</v>
      </c>
      <c r="D1297" s="30" t="s">
        <v>80</v>
      </c>
      <c r="E1297" s="30" t="s">
        <v>275</v>
      </c>
      <c r="F1297" s="60" t="s">
        <v>271</v>
      </c>
      <c r="G1297" s="9">
        <v>7761</v>
      </c>
      <c r="H1297" s="9"/>
      <c r="I1297" s="86"/>
      <c r="J1297" s="86"/>
      <c r="K1297" s="86"/>
      <c r="L1297" s="86"/>
      <c r="M1297" s="9">
        <f>G1297+I1297+J1297+K1297+L1297</f>
        <v>7761</v>
      </c>
      <c r="N1297" s="9">
        <f>H1297+L1297</f>
        <v>0</v>
      </c>
      <c r="O1297" s="87"/>
      <c r="P1297" s="87"/>
      <c r="Q1297" s="87"/>
      <c r="R1297" s="87"/>
      <c r="S1297" s="9">
        <f>M1297+O1297+P1297+Q1297+R1297</f>
        <v>7761</v>
      </c>
      <c r="T1297" s="9">
        <f>N1297+R1297</f>
        <v>0</v>
      </c>
      <c r="U1297" s="87"/>
      <c r="V1297" s="87"/>
      <c r="W1297" s="87"/>
      <c r="X1297" s="87"/>
      <c r="Y1297" s="9">
        <f>S1297+U1297+V1297+W1297+X1297</f>
        <v>7761</v>
      </c>
      <c r="Z1297" s="9">
        <f>T1297+X1297</f>
        <v>0</v>
      </c>
    </row>
    <row r="1298" spans="1:26" ht="53.25" hidden="1" customHeight="1" x14ac:dyDescent="0.25">
      <c r="A1298" s="28" t="s">
        <v>405</v>
      </c>
      <c r="B1298" s="30" t="s">
        <v>255</v>
      </c>
      <c r="C1298" s="30" t="s">
        <v>33</v>
      </c>
      <c r="D1298" s="30" t="s">
        <v>80</v>
      </c>
      <c r="E1298" s="30" t="s">
        <v>276</v>
      </c>
      <c r="F1298" s="30"/>
      <c r="G1298" s="11">
        <f t="shared" ref="G1298:V1299" si="1103">G1299</f>
        <v>116</v>
      </c>
      <c r="H1298" s="11">
        <f t="shared" si="1103"/>
        <v>0</v>
      </c>
      <c r="I1298" s="11">
        <f t="shared" si="1103"/>
        <v>0</v>
      </c>
      <c r="J1298" s="11">
        <f t="shared" si="1103"/>
        <v>0</v>
      </c>
      <c r="K1298" s="11">
        <f t="shared" si="1103"/>
        <v>0</v>
      </c>
      <c r="L1298" s="11">
        <f t="shared" si="1103"/>
        <v>0</v>
      </c>
      <c r="M1298" s="11">
        <f t="shared" si="1103"/>
        <v>116</v>
      </c>
      <c r="N1298" s="11">
        <f t="shared" si="1103"/>
        <v>0</v>
      </c>
      <c r="O1298" s="11">
        <f t="shared" si="1103"/>
        <v>0</v>
      </c>
      <c r="P1298" s="11">
        <f t="shared" si="1103"/>
        <v>0</v>
      </c>
      <c r="Q1298" s="11">
        <f t="shared" si="1103"/>
        <v>0</v>
      </c>
      <c r="R1298" s="11">
        <f t="shared" si="1103"/>
        <v>0</v>
      </c>
      <c r="S1298" s="11">
        <f t="shared" si="1103"/>
        <v>116</v>
      </c>
      <c r="T1298" s="11">
        <f t="shared" si="1103"/>
        <v>0</v>
      </c>
      <c r="U1298" s="11">
        <f t="shared" si="1103"/>
        <v>0</v>
      </c>
      <c r="V1298" s="11">
        <f t="shared" si="1103"/>
        <v>0</v>
      </c>
      <c r="W1298" s="11">
        <f t="shared" ref="U1298:Z1299" si="1104">W1299</f>
        <v>0</v>
      </c>
      <c r="X1298" s="11">
        <f t="shared" si="1104"/>
        <v>0</v>
      </c>
      <c r="Y1298" s="11">
        <f t="shared" si="1104"/>
        <v>116</v>
      </c>
      <c r="Z1298" s="11">
        <f t="shared" si="1104"/>
        <v>0</v>
      </c>
    </row>
    <row r="1299" spans="1:26" hidden="1" x14ac:dyDescent="0.25">
      <c r="A1299" s="48" t="s">
        <v>101</v>
      </c>
      <c r="B1299" s="30" t="s">
        <v>255</v>
      </c>
      <c r="C1299" s="30" t="s">
        <v>33</v>
      </c>
      <c r="D1299" s="30" t="s">
        <v>80</v>
      </c>
      <c r="E1299" s="30" t="s">
        <v>276</v>
      </c>
      <c r="F1299" s="30" t="s">
        <v>102</v>
      </c>
      <c r="G1299" s="11">
        <f t="shared" si="1103"/>
        <v>116</v>
      </c>
      <c r="H1299" s="11">
        <f t="shared" si="1103"/>
        <v>0</v>
      </c>
      <c r="I1299" s="11">
        <f t="shared" si="1103"/>
        <v>0</v>
      </c>
      <c r="J1299" s="11">
        <f t="shared" si="1103"/>
        <v>0</v>
      </c>
      <c r="K1299" s="11">
        <f t="shared" si="1103"/>
        <v>0</v>
      </c>
      <c r="L1299" s="11">
        <f t="shared" si="1103"/>
        <v>0</v>
      </c>
      <c r="M1299" s="11">
        <f t="shared" si="1103"/>
        <v>116</v>
      </c>
      <c r="N1299" s="11">
        <f t="shared" si="1103"/>
        <v>0</v>
      </c>
      <c r="O1299" s="11">
        <f t="shared" si="1103"/>
        <v>0</v>
      </c>
      <c r="P1299" s="11">
        <f t="shared" si="1103"/>
        <v>0</v>
      </c>
      <c r="Q1299" s="11">
        <f t="shared" si="1103"/>
        <v>0</v>
      </c>
      <c r="R1299" s="11">
        <f t="shared" si="1103"/>
        <v>0</v>
      </c>
      <c r="S1299" s="11">
        <f t="shared" si="1103"/>
        <v>116</v>
      </c>
      <c r="T1299" s="11">
        <f t="shared" si="1103"/>
        <v>0</v>
      </c>
      <c r="U1299" s="11">
        <f t="shared" si="1104"/>
        <v>0</v>
      </c>
      <c r="V1299" s="11">
        <f t="shared" si="1104"/>
        <v>0</v>
      </c>
      <c r="W1299" s="11">
        <f t="shared" si="1104"/>
        <v>0</v>
      </c>
      <c r="X1299" s="11">
        <f t="shared" si="1104"/>
        <v>0</v>
      </c>
      <c r="Y1299" s="11">
        <f t="shared" si="1104"/>
        <v>116</v>
      </c>
      <c r="Z1299" s="11">
        <f t="shared" si="1104"/>
        <v>0</v>
      </c>
    </row>
    <row r="1300" spans="1:26" hidden="1" x14ac:dyDescent="0.25">
      <c r="A1300" s="48" t="s">
        <v>270</v>
      </c>
      <c r="B1300" s="30" t="s">
        <v>255</v>
      </c>
      <c r="C1300" s="30" t="s">
        <v>33</v>
      </c>
      <c r="D1300" s="30" t="s">
        <v>80</v>
      </c>
      <c r="E1300" s="30" t="s">
        <v>276</v>
      </c>
      <c r="F1300" s="60" t="s">
        <v>271</v>
      </c>
      <c r="G1300" s="9">
        <v>116</v>
      </c>
      <c r="H1300" s="9"/>
      <c r="I1300" s="86"/>
      <c r="J1300" s="86"/>
      <c r="K1300" s="86"/>
      <c r="L1300" s="86"/>
      <c r="M1300" s="9">
        <f>G1300+I1300+J1300+K1300+L1300</f>
        <v>116</v>
      </c>
      <c r="N1300" s="9">
        <f>H1300+L1300</f>
        <v>0</v>
      </c>
      <c r="O1300" s="87"/>
      <c r="P1300" s="87"/>
      <c r="Q1300" s="87"/>
      <c r="R1300" s="87"/>
      <c r="S1300" s="9">
        <f>M1300+O1300+P1300+Q1300+R1300</f>
        <v>116</v>
      </c>
      <c r="T1300" s="9">
        <f>N1300+R1300</f>
        <v>0</v>
      </c>
      <c r="U1300" s="87"/>
      <c r="V1300" s="87"/>
      <c r="W1300" s="87"/>
      <c r="X1300" s="87"/>
      <c r="Y1300" s="9">
        <f>S1300+U1300+V1300+W1300+X1300</f>
        <v>116</v>
      </c>
      <c r="Z1300" s="9">
        <f>T1300+X1300</f>
        <v>0</v>
      </c>
    </row>
    <row r="1301" spans="1:26" ht="49.5" hidden="1" x14ac:dyDescent="0.25">
      <c r="A1301" s="28" t="s">
        <v>277</v>
      </c>
      <c r="B1301" s="30" t="s">
        <v>255</v>
      </c>
      <c r="C1301" s="30" t="s">
        <v>33</v>
      </c>
      <c r="D1301" s="30" t="s">
        <v>80</v>
      </c>
      <c r="E1301" s="30" t="s">
        <v>278</v>
      </c>
      <c r="F1301" s="30"/>
      <c r="G1301" s="11">
        <f t="shared" ref="G1301:V1302" si="1105">G1302</f>
        <v>2584</v>
      </c>
      <c r="H1301" s="11">
        <f t="shared" si="1105"/>
        <v>0</v>
      </c>
      <c r="I1301" s="11">
        <f t="shared" si="1105"/>
        <v>0</v>
      </c>
      <c r="J1301" s="11">
        <f t="shared" si="1105"/>
        <v>0</v>
      </c>
      <c r="K1301" s="11">
        <f t="shared" si="1105"/>
        <v>0</v>
      </c>
      <c r="L1301" s="11">
        <f t="shared" si="1105"/>
        <v>0</v>
      </c>
      <c r="M1301" s="11">
        <f t="shared" si="1105"/>
        <v>2584</v>
      </c>
      <c r="N1301" s="11">
        <f t="shared" si="1105"/>
        <v>0</v>
      </c>
      <c r="O1301" s="11">
        <f t="shared" si="1105"/>
        <v>0</v>
      </c>
      <c r="P1301" s="11">
        <f t="shared" si="1105"/>
        <v>0</v>
      </c>
      <c r="Q1301" s="11">
        <f t="shared" si="1105"/>
        <v>0</v>
      </c>
      <c r="R1301" s="11">
        <f t="shared" si="1105"/>
        <v>0</v>
      </c>
      <c r="S1301" s="11">
        <f t="shared" si="1105"/>
        <v>2584</v>
      </c>
      <c r="T1301" s="11">
        <f t="shared" si="1105"/>
        <v>0</v>
      </c>
      <c r="U1301" s="11">
        <f t="shared" si="1105"/>
        <v>0</v>
      </c>
      <c r="V1301" s="11">
        <f t="shared" si="1105"/>
        <v>0</v>
      </c>
      <c r="W1301" s="11">
        <f t="shared" ref="U1301:Z1302" si="1106">W1302</f>
        <v>0</v>
      </c>
      <c r="X1301" s="11">
        <f t="shared" si="1106"/>
        <v>0</v>
      </c>
      <c r="Y1301" s="11">
        <f t="shared" si="1106"/>
        <v>2584</v>
      </c>
      <c r="Z1301" s="11">
        <f t="shared" si="1106"/>
        <v>0</v>
      </c>
    </row>
    <row r="1302" spans="1:26" hidden="1" x14ac:dyDescent="0.25">
      <c r="A1302" s="48" t="s">
        <v>101</v>
      </c>
      <c r="B1302" s="30" t="s">
        <v>255</v>
      </c>
      <c r="C1302" s="30" t="s">
        <v>33</v>
      </c>
      <c r="D1302" s="30" t="s">
        <v>80</v>
      </c>
      <c r="E1302" s="30" t="s">
        <v>278</v>
      </c>
      <c r="F1302" s="30" t="s">
        <v>102</v>
      </c>
      <c r="G1302" s="11">
        <f t="shared" si="1105"/>
        <v>2584</v>
      </c>
      <c r="H1302" s="11">
        <f t="shared" si="1105"/>
        <v>0</v>
      </c>
      <c r="I1302" s="11">
        <f t="shared" si="1105"/>
        <v>0</v>
      </c>
      <c r="J1302" s="11">
        <f t="shared" si="1105"/>
        <v>0</v>
      </c>
      <c r="K1302" s="11">
        <f t="shared" si="1105"/>
        <v>0</v>
      </c>
      <c r="L1302" s="11">
        <f t="shared" si="1105"/>
        <v>0</v>
      </c>
      <c r="M1302" s="11">
        <f t="shared" si="1105"/>
        <v>2584</v>
      </c>
      <c r="N1302" s="11">
        <f t="shared" si="1105"/>
        <v>0</v>
      </c>
      <c r="O1302" s="11">
        <f t="shared" si="1105"/>
        <v>0</v>
      </c>
      <c r="P1302" s="11">
        <f t="shared" si="1105"/>
        <v>0</v>
      </c>
      <c r="Q1302" s="11">
        <f t="shared" si="1105"/>
        <v>0</v>
      </c>
      <c r="R1302" s="11">
        <f t="shared" si="1105"/>
        <v>0</v>
      </c>
      <c r="S1302" s="11">
        <f t="shared" si="1105"/>
        <v>2584</v>
      </c>
      <c r="T1302" s="11">
        <f t="shared" si="1105"/>
        <v>0</v>
      </c>
      <c r="U1302" s="11">
        <f t="shared" si="1106"/>
        <v>0</v>
      </c>
      <c r="V1302" s="11">
        <f t="shared" si="1106"/>
        <v>0</v>
      </c>
      <c r="W1302" s="11">
        <f t="shared" si="1106"/>
        <v>0</v>
      </c>
      <c r="X1302" s="11">
        <f t="shared" si="1106"/>
        <v>0</v>
      </c>
      <c r="Y1302" s="11">
        <f t="shared" si="1106"/>
        <v>2584</v>
      </c>
      <c r="Z1302" s="11">
        <f t="shared" si="1106"/>
        <v>0</v>
      </c>
    </row>
    <row r="1303" spans="1:26" hidden="1" x14ac:dyDescent="0.25">
      <c r="A1303" s="48" t="s">
        <v>270</v>
      </c>
      <c r="B1303" s="30" t="s">
        <v>255</v>
      </c>
      <c r="C1303" s="30" t="s">
        <v>33</v>
      </c>
      <c r="D1303" s="30" t="s">
        <v>80</v>
      </c>
      <c r="E1303" s="30" t="s">
        <v>278</v>
      </c>
      <c r="F1303" s="60" t="s">
        <v>271</v>
      </c>
      <c r="G1303" s="9">
        <v>2584</v>
      </c>
      <c r="H1303" s="9"/>
      <c r="I1303" s="86"/>
      <c r="J1303" s="86"/>
      <c r="K1303" s="86"/>
      <c r="L1303" s="86"/>
      <c r="M1303" s="9">
        <f>G1303+I1303+J1303+K1303+L1303</f>
        <v>2584</v>
      </c>
      <c r="N1303" s="9">
        <f>H1303+L1303</f>
        <v>0</v>
      </c>
      <c r="O1303" s="87"/>
      <c r="P1303" s="87"/>
      <c r="Q1303" s="87"/>
      <c r="R1303" s="87"/>
      <c r="S1303" s="9">
        <f>M1303+O1303+P1303+Q1303+R1303</f>
        <v>2584</v>
      </c>
      <c r="T1303" s="9">
        <f>N1303+R1303</f>
        <v>0</v>
      </c>
      <c r="U1303" s="87"/>
      <c r="V1303" s="87"/>
      <c r="W1303" s="87"/>
      <c r="X1303" s="87"/>
      <c r="Y1303" s="9">
        <f>S1303+U1303+V1303+W1303+X1303</f>
        <v>2584</v>
      </c>
      <c r="Z1303" s="9">
        <f>T1303+X1303</f>
        <v>0</v>
      </c>
    </row>
    <row r="1304" spans="1:26" ht="33" hidden="1" x14ac:dyDescent="0.25">
      <c r="A1304" s="28" t="s">
        <v>279</v>
      </c>
      <c r="B1304" s="30" t="s">
        <v>255</v>
      </c>
      <c r="C1304" s="30" t="s">
        <v>33</v>
      </c>
      <c r="D1304" s="30" t="s">
        <v>80</v>
      </c>
      <c r="E1304" s="30" t="s">
        <v>280</v>
      </c>
      <c r="F1304" s="30"/>
      <c r="G1304" s="11">
        <f t="shared" ref="G1304:V1305" si="1107">G1305</f>
        <v>984</v>
      </c>
      <c r="H1304" s="11">
        <f t="shared" si="1107"/>
        <v>0</v>
      </c>
      <c r="I1304" s="11">
        <f t="shared" si="1107"/>
        <v>0</v>
      </c>
      <c r="J1304" s="11">
        <f t="shared" si="1107"/>
        <v>0</v>
      </c>
      <c r="K1304" s="11">
        <f t="shared" si="1107"/>
        <v>0</v>
      </c>
      <c r="L1304" s="11">
        <f t="shared" si="1107"/>
        <v>0</v>
      </c>
      <c r="M1304" s="11">
        <f t="shared" si="1107"/>
        <v>984</v>
      </c>
      <c r="N1304" s="11">
        <f t="shared" si="1107"/>
        <v>0</v>
      </c>
      <c r="O1304" s="11">
        <f t="shared" si="1107"/>
        <v>0</v>
      </c>
      <c r="P1304" s="11">
        <f t="shared" si="1107"/>
        <v>0</v>
      </c>
      <c r="Q1304" s="11">
        <f t="shared" si="1107"/>
        <v>0</v>
      </c>
      <c r="R1304" s="11">
        <f t="shared" si="1107"/>
        <v>0</v>
      </c>
      <c r="S1304" s="11">
        <f t="shared" si="1107"/>
        <v>984</v>
      </c>
      <c r="T1304" s="11">
        <f t="shared" si="1107"/>
        <v>0</v>
      </c>
      <c r="U1304" s="11">
        <f t="shared" si="1107"/>
        <v>0</v>
      </c>
      <c r="V1304" s="11">
        <f t="shared" si="1107"/>
        <v>0</v>
      </c>
      <c r="W1304" s="11">
        <f t="shared" ref="U1304:Z1305" si="1108">W1305</f>
        <v>0</v>
      </c>
      <c r="X1304" s="11">
        <f t="shared" si="1108"/>
        <v>0</v>
      </c>
      <c r="Y1304" s="11">
        <f t="shared" si="1108"/>
        <v>984</v>
      </c>
      <c r="Z1304" s="11">
        <f t="shared" si="1108"/>
        <v>0</v>
      </c>
    </row>
    <row r="1305" spans="1:26" hidden="1" x14ac:dyDescent="0.25">
      <c r="A1305" s="48" t="s">
        <v>101</v>
      </c>
      <c r="B1305" s="30" t="s">
        <v>255</v>
      </c>
      <c r="C1305" s="30" t="s">
        <v>33</v>
      </c>
      <c r="D1305" s="30" t="s">
        <v>80</v>
      </c>
      <c r="E1305" s="30" t="s">
        <v>280</v>
      </c>
      <c r="F1305" s="30" t="s">
        <v>102</v>
      </c>
      <c r="G1305" s="11">
        <f t="shared" si="1107"/>
        <v>984</v>
      </c>
      <c r="H1305" s="11">
        <f t="shared" si="1107"/>
        <v>0</v>
      </c>
      <c r="I1305" s="11">
        <f t="shared" si="1107"/>
        <v>0</v>
      </c>
      <c r="J1305" s="11">
        <f t="shared" si="1107"/>
        <v>0</v>
      </c>
      <c r="K1305" s="11">
        <f t="shared" si="1107"/>
        <v>0</v>
      </c>
      <c r="L1305" s="11">
        <f t="shared" si="1107"/>
        <v>0</v>
      </c>
      <c r="M1305" s="11">
        <f t="shared" si="1107"/>
        <v>984</v>
      </c>
      <c r="N1305" s="11">
        <f t="shared" si="1107"/>
        <v>0</v>
      </c>
      <c r="O1305" s="11">
        <f t="shared" si="1107"/>
        <v>0</v>
      </c>
      <c r="P1305" s="11">
        <f t="shared" si="1107"/>
        <v>0</v>
      </c>
      <c r="Q1305" s="11">
        <f t="shared" si="1107"/>
        <v>0</v>
      </c>
      <c r="R1305" s="11">
        <f t="shared" si="1107"/>
        <v>0</v>
      </c>
      <c r="S1305" s="11">
        <f t="shared" si="1107"/>
        <v>984</v>
      </c>
      <c r="T1305" s="11">
        <f t="shared" si="1107"/>
        <v>0</v>
      </c>
      <c r="U1305" s="11">
        <f t="shared" si="1108"/>
        <v>0</v>
      </c>
      <c r="V1305" s="11">
        <f t="shared" si="1108"/>
        <v>0</v>
      </c>
      <c r="W1305" s="11">
        <f t="shared" si="1108"/>
        <v>0</v>
      </c>
      <c r="X1305" s="11">
        <f t="shared" si="1108"/>
        <v>0</v>
      </c>
      <c r="Y1305" s="11">
        <f t="shared" si="1108"/>
        <v>984</v>
      </c>
      <c r="Z1305" s="11">
        <f t="shared" si="1108"/>
        <v>0</v>
      </c>
    </row>
    <row r="1306" spans="1:26" hidden="1" x14ac:dyDescent="0.25">
      <c r="A1306" s="48" t="s">
        <v>270</v>
      </c>
      <c r="B1306" s="30" t="s">
        <v>255</v>
      </c>
      <c r="C1306" s="30" t="s">
        <v>33</v>
      </c>
      <c r="D1306" s="30" t="s">
        <v>80</v>
      </c>
      <c r="E1306" s="30" t="s">
        <v>280</v>
      </c>
      <c r="F1306" s="60" t="s">
        <v>271</v>
      </c>
      <c r="G1306" s="9">
        <v>984</v>
      </c>
      <c r="H1306" s="9"/>
      <c r="I1306" s="86"/>
      <c r="J1306" s="86"/>
      <c r="K1306" s="86"/>
      <c r="L1306" s="86"/>
      <c r="M1306" s="9">
        <f>G1306+I1306+J1306+K1306+L1306</f>
        <v>984</v>
      </c>
      <c r="N1306" s="9">
        <f>H1306+L1306</f>
        <v>0</v>
      </c>
      <c r="O1306" s="87"/>
      <c r="P1306" s="87"/>
      <c r="Q1306" s="87"/>
      <c r="R1306" s="87"/>
      <c r="S1306" s="9">
        <f>M1306+O1306+P1306+Q1306+R1306</f>
        <v>984</v>
      </c>
      <c r="T1306" s="9">
        <f>N1306+R1306</f>
        <v>0</v>
      </c>
      <c r="U1306" s="87"/>
      <c r="V1306" s="87"/>
      <c r="W1306" s="87"/>
      <c r="X1306" s="87"/>
      <c r="Y1306" s="9">
        <f>S1306+U1306+V1306+W1306+X1306</f>
        <v>984</v>
      </c>
      <c r="Z1306" s="9">
        <f>T1306+X1306</f>
        <v>0</v>
      </c>
    </row>
    <row r="1307" spans="1:26" ht="33" hidden="1" x14ac:dyDescent="0.25">
      <c r="A1307" s="28" t="s">
        <v>281</v>
      </c>
      <c r="B1307" s="30" t="s">
        <v>255</v>
      </c>
      <c r="C1307" s="30" t="s">
        <v>33</v>
      </c>
      <c r="D1307" s="30" t="s">
        <v>80</v>
      </c>
      <c r="E1307" s="30" t="s">
        <v>282</v>
      </c>
      <c r="F1307" s="30"/>
      <c r="G1307" s="11">
        <f t="shared" ref="G1307:V1308" si="1109">G1308</f>
        <v>122</v>
      </c>
      <c r="H1307" s="11">
        <f t="shared" si="1109"/>
        <v>0</v>
      </c>
      <c r="I1307" s="11">
        <f t="shared" si="1109"/>
        <v>0</v>
      </c>
      <c r="J1307" s="11">
        <f t="shared" si="1109"/>
        <v>0</v>
      </c>
      <c r="K1307" s="11">
        <f t="shared" si="1109"/>
        <v>0</v>
      </c>
      <c r="L1307" s="11">
        <f t="shared" si="1109"/>
        <v>0</v>
      </c>
      <c r="M1307" s="11">
        <f t="shared" si="1109"/>
        <v>122</v>
      </c>
      <c r="N1307" s="11">
        <f t="shared" si="1109"/>
        <v>0</v>
      </c>
      <c r="O1307" s="11">
        <f t="shared" si="1109"/>
        <v>0</v>
      </c>
      <c r="P1307" s="11">
        <f t="shared" si="1109"/>
        <v>0</v>
      </c>
      <c r="Q1307" s="11">
        <f t="shared" si="1109"/>
        <v>0</v>
      </c>
      <c r="R1307" s="11">
        <f t="shared" si="1109"/>
        <v>0</v>
      </c>
      <c r="S1307" s="11">
        <f t="shared" si="1109"/>
        <v>122</v>
      </c>
      <c r="T1307" s="11">
        <f t="shared" si="1109"/>
        <v>0</v>
      </c>
      <c r="U1307" s="11">
        <f t="shared" si="1109"/>
        <v>0</v>
      </c>
      <c r="V1307" s="11">
        <f t="shared" si="1109"/>
        <v>0</v>
      </c>
      <c r="W1307" s="11">
        <f t="shared" ref="U1307:Z1308" si="1110">W1308</f>
        <v>0</v>
      </c>
      <c r="X1307" s="11">
        <f t="shared" si="1110"/>
        <v>0</v>
      </c>
      <c r="Y1307" s="11">
        <f t="shared" si="1110"/>
        <v>122</v>
      </c>
      <c r="Z1307" s="11">
        <f t="shared" si="1110"/>
        <v>0</v>
      </c>
    </row>
    <row r="1308" spans="1:26" hidden="1" x14ac:dyDescent="0.25">
      <c r="A1308" s="48" t="s">
        <v>101</v>
      </c>
      <c r="B1308" s="30" t="s">
        <v>255</v>
      </c>
      <c r="C1308" s="30" t="s">
        <v>33</v>
      </c>
      <c r="D1308" s="30" t="s">
        <v>80</v>
      </c>
      <c r="E1308" s="30" t="s">
        <v>282</v>
      </c>
      <c r="F1308" s="30" t="s">
        <v>102</v>
      </c>
      <c r="G1308" s="11">
        <f t="shared" si="1109"/>
        <v>122</v>
      </c>
      <c r="H1308" s="11">
        <f t="shared" si="1109"/>
        <v>0</v>
      </c>
      <c r="I1308" s="11">
        <f t="shared" si="1109"/>
        <v>0</v>
      </c>
      <c r="J1308" s="11">
        <f t="shared" si="1109"/>
        <v>0</v>
      </c>
      <c r="K1308" s="11">
        <f t="shared" si="1109"/>
        <v>0</v>
      </c>
      <c r="L1308" s="11">
        <f t="shared" si="1109"/>
        <v>0</v>
      </c>
      <c r="M1308" s="11">
        <f t="shared" si="1109"/>
        <v>122</v>
      </c>
      <c r="N1308" s="11">
        <f t="shared" si="1109"/>
        <v>0</v>
      </c>
      <c r="O1308" s="11">
        <f t="shared" si="1109"/>
        <v>0</v>
      </c>
      <c r="P1308" s="11">
        <f t="shared" si="1109"/>
        <v>0</v>
      </c>
      <c r="Q1308" s="11">
        <f t="shared" si="1109"/>
        <v>0</v>
      </c>
      <c r="R1308" s="11">
        <f t="shared" si="1109"/>
        <v>0</v>
      </c>
      <c r="S1308" s="11">
        <f t="shared" si="1109"/>
        <v>122</v>
      </c>
      <c r="T1308" s="11">
        <f t="shared" si="1109"/>
        <v>0</v>
      </c>
      <c r="U1308" s="11">
        <f t="shared" si="1110"/>
        <v>0</v>
      </c>
      <c r="V1308" s="11">
        <f t="shared" si="1110"/>
        <v>0</v>
      </c>
      <c r="W1308" s="11">
        <f t="shared" si="1110"/>
        <v>0</v>
      </c>
      <c r="X1308" s="11">
        <f t="shared" si="1110"/>
        <v>0</v>
      </c>
      <c r="Y1308" s="11">
        <f t="shared" si="1110"/>
        <v>122</v>
      </c>
      <c r="Z1308" s="11">
        <f t="shared" si="1110"/>
        <v>0</v>
      </c>
    </row>
    <row r="1309" spans="1:26" hidden="1" x14ac:dyDescent="0.25">
      <c r="A1309" s="48" t="s">
        <v>270</v>
      </c>
      <c r="B1309" s="30" t="s">
        <v>255</v>
      </c>
      <c r="C1309" s="30" t="s">
        <v>33</v>
      </c>
      <c r="D1309" s="30" t="s">
        <v>80</v>
      </c>
      <c r="E1309" s="30" t="s">
        <v>282</v>
      </c>
      <c r="F1309" s="60" t="s">
        <v>271</v>
      </c>
      <c r="G1309" s="9">
        <v>122</v>
      </c>
      <c r="H1309" s="9"/>
      <c r="I1309" s="86"/>
      <c r="J1309" s="86"/>
      <c r="K1309" s="86"/>
      <c r="L1309" s="86"/>
      <c r="M1309" s="9">
        <f>G1309+I1309+J1309+K1309+L1309</f>
        <v>122</v>
      </c>
      <c r="N1309" s="9">
        <f>H1309+L1309</f>
        <v>0</v>
      </c>
      <c r="O1309" s="87"/>
      <c r="P1309" s="87"/>
      <c r="Q1309" s="87"/>
      <c r="R1309" s="87"/>
      <c r="S1309" s="9">
        <f>M1309+O1309+P1309+Q1309+R1309</f>
        <v>122</v>
      </c>
      <c r="T1309" s="9">
        <f>N1309+R1309</f>
        <v>0</v>
      </c>
      <c r="U1309" s="87"/>
      <c r="V1309" s="87"/>
      <c r="W1309" s="87"/>
      <c r="X1309" s="87"/>
      <c r="Y1309" s="9">
        <f>S1309+U1309+V1309+W1309+X1309</f>
        <v>122</v>
      </c>
      <c r="Z1309" s="9">
        <f>T1309+X1309</f>
        <v>0</v>
      </c>
    </row>
    <row r="1310" spans="1:26" ht="49.5" hidden="1" x14ac:dyDescent="0.25">
      <c r="A1310" s="28" t="s">
        <v>283</v>
      </c>
      <c r="B1310" s="30" t="s">
        <v>255</v>
      </c>
      <c r="C1310" s="30" t="s">
        <v>33</v>
      </c>
      <c r="D1310" s="30" t="s">
        <v>80</v>
      </c>
      <c r="E1310" s="30" t="s">
        <v>284</v>
      </c>
      <c r="F1310" s="30"/>
      <c r="G1310" s="11">
        <f t="shared" ref="G1310:V1311" si="1111">G1311</f>
        <v>459</v>
      </c>
      <c r="H1310" s="11">
        <f t="shared" si="1111"/>
        <v>0</v>
      </c>
      <c r="I1310" s="11">
        <f t="shared" si="1111"/>
        <v>0</v>
      </c>
      <c r="J1310" s="11">
        <f t="shared" si="1111"/>
        <v>0</v>
      </c>
      <c r="K1310" s="11">
        <f t="shared" si="1111"/>
        <v>0</v>
      </c>
      <c r="L1310" s="11">
        <f t="shared" si="1111"/>
        <v>0</v>
      </c>
      <c r="M1310" s="11">
        <f t="shared" si="1111"/>
        <v>459</v>
      </c>
      <c r="N1310" s="11">
        <f t="shared" si="1111"/>
        <v>0</v>
      </c>
      <c r="O1310" s="11">
        <f t="shared" si="1111"/>
        <v>0</v>
      </c>
      <c r="P1310" s="11">
        <f t="shared" si="1111"/>
        <v>0</v>
      </c>
      <c r="Q1310" s="11">
        <f t="shared" si="1111"/>
        <v>0</v>
      </c>
      <c r="R1310" s="11">
        <f t="shared" si="1111"/>
        <v>0</v>
      </c>
      <c r="S1310" s="11">
        <f t="shared" si="1111"/>
        <v>459</v>
      </c>
      <c r="T1310" s="11">
        <f t="shared" si="1111"/>
        <v>0</v>
      </c>
      <c r="U1310" s="11">
        <f t="shared" si="1111"/>
        <v>0</v>
      </c>
      <c r="V1310" s="11">
        <f t="shared" si="1111"/>
        <v>0</v>
      </c>
      <c r="W1310" s="11">
        <f t="shared" ref="U1310:Z1311" si="1112">W1311</f>
        <v>0</v>
      </c>
      <c r="X1310" s="11">
        <f t="shared" si="1112"/>
        <v>0</v>
      </c>
      <c r="Y1310" s="11">
        <f t="shared" si="1112"/>
        <v>459</v>
      </c>
      <c r="Z1310" s="11">
        <f t="shared" si="1112"/>
        <v>0</v>
      </c>
    </row>
    <row r="1311" spans="1:26" hidden="1" x14ac:dyDescent="0.25">
      <c r="A1311" s="48" t="s">
        <v>101</v>
      </c>
      <c r="B1311" s="30" t="s">
        <v>255</v>
      </c>
      <c r="C1311" s="30" t="s">
        <v>33</v>
      </c>
      <c r="D1311" s="30" t="s">
        <v>80</v>
      </c>
      <c r="E1311" s="30" t="s">
        <v>284</v>
      </c>
      <c r="F1311" s="30" t="s">
        <v>102</v>
      </c>
      <c r="G1311" s="11">
        <f t="shared" si="1111"/>
        <v>459</v>
      </c>
      <c r="H1311" s="11">
        <f t="shared" si="1111"/>
        <v>0</v>
      </c>
      <c r="I1311" s="11">
        <f t="shared" si="1111"/>
        <v>0</v>
      </c>
      <c r="J1311" s="11">
        <f t="shared" si="1111"/>
        <v>0</v>
      </c>
      <c r="K1311" s="11">
        <f t="shared" si="1111"/>
        <v>0</v>
      </c>
      <c r="L1311" s="11">
        <f t="shared" si="1111"/>
        <v>0</v>
      </c>
      <c r="M1311" s="11">
        <f t="shared" si="1111"/>
        <v>459</v>
      </c>
      <c r="N1311" s="11">
        <f t="shared" si="1111"/>
        <v>0</v>
      </c>
      <c r="O1311" s="11">
        <f t="shared" si="1111"/>
        <v>0</v>
      </c>
      <c r="P1311" s="11">
        <f t="shared" si="1111"/>
        <v>0</v>
      </c>
      <c r="Q1311" s="11">
        <f t="shared" si="1111"/>
        <v>0</v>
      </c>
      <c r="R1311" s="11">
        <f t="shared" si="1111"/>
        <v>0</v>
      </c>
      <c r="S1311" s="11">
        <f t="shared" si="1111"/>
        <v>459</v>
      </c>
      <c r="T1311" s="11">
        <f t="shared" si="1111"/>
        <v>0</v>
      </c>
      <c r="U1311" s="11">
        <f t="shared" si="1112"/>
        <v>0</v>
      </c>
      <c r="V1311" s="11">
        <f t="shared" si="1112"/>
        <v>0</v>
      </c>
      <c r="W1311" s="11">
        <f t="shared" si="1112"/>
        <v>0</v>
      </c>
      <c r="X1311" s="11">
        <f t="shared" si="1112"/>
        <v>0</v>
      </c>
      <c r="Y1311" s="11">
        <f t="shared" si="1112"/>
        <v>459</v>
      </c>
      <c r="Z1311" s="11">
        <f t="shared" si="1112"/>
        <v>0</v>
      </c>
    </row>
    <row r="1312" spans="1:26" hidden="1" x14ac:dyDescent="0.25">
      <c r="A1312" s="48" t="s">
        <v>270</v>
      </c>
      <c r="B1312" s="30" t="s">
        <v>255</v>
      </c>
      <c r="C1312" s="30" t="s">
        <v>33</v>
      </c>
      <c r="D1312" s="30" t="s">
        <v>80</v>
      </c>
      <c r="E1312" s="30" t="s">
        <v>284</v>
      </c>
      <c r="F1312" s="60" t="s">
        <v>271</v>
      </c>
      <c r="G1312" s="9">
        <v>459</v>
      </c>
      <c r="H1312" s="9"/>
      <c r="I1312" s="86"/>
      <c r="J1312" s="86"/>
      <c r="K1312" s="86"/>
      <c r="L1312" s="86"/>
      <c r="M1312" s="9">
        <f>G1312+I1312+J1312+K1312+L1312</f>
        <v>459</v>
      </c>
      <c r="N1312" s="9">
        <f>H1312+L1312</f>
        <v>0</v>
      </c>
      <c r="O1312" s="87"/>
      <c r="P1312" s="87"/>
      <c r="Q1312" s="87"/>
      <c r="R1312" s="87"/>
      <c r="S1312" s="9">
        <f>M1312+O1312+P1312+Q1312+R1312</f>
        <v>459</v>
      </c>
      <c r="T1312" s="9">
        <f>N1312+R1312</f>
        <v>0</v>
      </c>
      <c r="U1312" s="87"/>
      <c r="V1312" s="87"/>
      <c r="W1312" s="87"/>
      <c r="X1312" s="87"/>
      <c r="Y1312" s="9">
        <f>S1312+U1312+V1312+W1312+X1312</f>
        <v>459</v>
      </c>
      <c r="Z1312" s="9">
        <f>T1312+X1312</f>
        <v>0</v>
      </c>
    </row>
    <row r="1313" spans="1:26" ht="33" hidden="1" x14ac:dyDescent="0.25">
      <c r="A1313" s="28" t="s">
        <v>285</v>
      </c>
      <c r="B1313" s="30" t="s">
        <v>255</v>
      </c>
      <c r="C1313" s="30" t="s">
        <v>33</v>
      </c>
      <c r="D1313" s="30" t="s">
        <v>80</v>
      </c>
      <c r="E1313" s="30" t="s">
        <v>286</v>
      </c>
      <c r="F1313" s="30"/>
      <c r="G1313" s="11">
        <f t="shared" ref="G1313:V1314" si="1113">G1314</f>
        <v>3304</v>
      </c>
      <c r="H1313" s="11">
        <f t="shared" si="1113"/>
        <v>0</v>
      </c>
      <c r="I1313" s="11">
        <f t="shared" si="1113"/>
        <v>0</v>
      </c>
      <c r="J1313" s="11">
        <f t="shared" si="1113"/>
        <v>0</v>
      </c>
      <c r="K1313" s="11">
        <f t="shared" si="1113"/>
        <v>0</v>
      </c>
      <c r="L1313" s="11">
        <f t="shared" si="1113"/>
        <v>0</v>
      </c>
      <c r="M1313" s="11">
        <f t="shared" si="1113"/>
        <v>3304</v>
      </c>
      <c r="N1313" s="11">
        <f t="shared" si="1113"/>
        <v>0</v>
      </c>
      <c r="O1313" s="11">
        <f t="shared" si="1113"/>
        <v>0</v>
      </c>
      <c r="P1313" s="11">
        <f t="shared" si="1113"/>
        <v>0</v>
      </c>
      <c r="Q1313" s="11">
        <f t="shared" si="1113"/>
        <v>0</v>
      </c>
      <c r="R1313" s="11">
        <f t="shared" si="1113"/>
        <v>0</v>
      </c>
      <c r="S1313" s="11">
        <f t="shared" si="1113"/>
        <v>3304</v>
      </c>
      <c r="T1313" s="11">
        <f t="shared" si="1113"/>
        <v>0</v>
      </c>
      <c r="U1313" s="11">
        <f t="shared" si="1113"/>
        <v>0</v>
      </c>
      <c r="V1313" s="11">
        <f t="shared" si="1113"/>
        <v>0</v>
      </c>
      <c r="W1313" s="11">
        <f t="shared" ref="U1313:Z1314" si="1114">W1314</f>
        <v>0</v>
      </c>
      <c r="X1313" s="11">
        <f t="shared" si="1114"/>
        <v>0</v>
      </c>
      <c r="Y1313" s="11">
        <f t="shared" si="1114"/>
        <v>3304</v>
      </c>
      <c r="Z1313" s="11">
        <f t="shared" si="1114"/>
        <v>0</v>
      </c>
    </row>
    <row r="1314" spans="1:26" hidden="1" x14ac:dyDescent="0.25">
      <c r="A1314" s="48" t="s">
        <v>101</v>
      </c>
      <c r="B1314" s="30" t="s">
        <v>255</v>
      </c>
      <c r="C1314" s="30" t="s">
        <v>33</v>
      </c>
      <c r="D1314" s="30" t="s">
        <v>80</v>
      </c>
      <c r="E1314" s="30" t="s">
        <v>286</v>
      </c>
      <c r="F1314" s="30" t="s">
        <v>102</v>
      </c>
      <c r="G1314" s="11">
        <f t="shared" si="1113"/>
        <v>3304</v>
      </c>
      <c r="H1314" s="11">
        <f t="shared" si="1113"/>
        <v>0</v>
      </c>
      <c r="I1314" s="11">
        <f t="shared" si="1113"/>
        <v>0</v>
      </c>
      <c r="J1314" s="11">
        <f t="shared" si="1113"/>
        <v>0</v>
      </c>
      <c r="K1314" s="11">
        <f t="shared" si="1113"/>
        <v>0</v>
      </c>
      <c r="L1314" s="11">
        <f t="shared" si="1113"/>
        <v>0</v>
      </c>
      <c r="M1314" s="11">
        <f t="shared" si="1113"/>
        <v>3304</v>
      </c>
      <c r="N1314" s="11">
        <f t="shared" si="1113"/>
        <v>0</v>
      </c>
      <c r="O1314" s="11">
        <f t="shared" si="1113"/>
        <v>0</v>
      </c>
      <c r="P1314" s="11">
        <f t="shared" si="1113"/>
        <v>0</v>
      </c>
      <c r="Q1314" s="11">
        <f t="shared" si="1113"/>
        <v>0</v>
      </c>
      <c r="R1314" s="11">
        <f t="shared" si="1113"/>
        <v>0</v>
      </c>
      <c r="S1314" s="11">
        <f t="shared" si="1113"/>
        <v>3304</v>
      </c>
      <c r="T1314" s="11">
        <f t="shared" si="1113"/>
        <v>0</v>
      </c>
      <c r="U1314" s="11">
        <f t="shared" si="1114"/>
        <v>0</v>
      </c>
      <c r="V1314" s="11">
        <f t="shared" si="1114"/>
        <v>0</v>
      </c>
      <c r="W1314" s="11">
        <f t="shared" si="1114"/>
        <v>0</v>
      </c>
      <c r="X1314" s="11">
        <f t="shared" si="1114"/>
        <v>0</v>
      </c>
      <c r="Y1314" s="11">
        <f t="shared" si="1114"/>
        <v>3304</v>
      </c>
      <c r="Z1314" s="11">
        <f t="shared" si="1114"/>
        <v>0</v>
      </c>
    </row>
    <row r="1315" spans="1:26" hidden="1" x14ac:dyDescent="0.25">
      <c r="A1315" s="48" t="s">
        <v>270</v>
      </c>
      <c r="B1315" s="30" t="s">
        <v>255</v>
      </c>
      <c r="C1315" s="30" t="s">
        <v>33</v>
      </c>
      <c r="D1315" s="30" t="s">
        <v>80</v>
      </c>
      <c r="E1315" s="30" t="s">
        <v>286</v>
      </c>
      <c r="F1315" s="60" t="s">
        <v>271</v>
      </c>
      <c r="G1315" s="9">
        <v>3304</v>
      </c>
      <c r="H1315" s="9"/>
      <c r="I1315" s="86"/>
      <c r="J1315" s="86"/>
      <c r="K1315" s="86"/>
      <c r="L1315" s="86"/>
      <c r="M1315" s="9">
        <f>G1315+I1315+J1315+K1315+L1315</f>
        <v>3304</v>
      </c>
      <c r="N1315" s="9">
        <f>H1315+L1315</f>
        <v>0</v>
      </c>
      <c r="O1315" s="87"/>
      <c r="P1315" s="87"/>
      <c r="Q1315" s="87"/>
      <c r="R1315" s="87"/>
      <c r="S1315" s="9">
        <f>M1315+O1315+P1315+Q1315+R1315</f>
        <v>3304</v>
      </c>
      <c r="T1315" s="9">
        <f>N1315+R1315</f>
        <v>0</v>
      </c>
      <c r="U1315" s="87"/>
      <c r="V1315" s="87"/>
      <c r="W1315" s="87"/>
      <c r="X1315" s="87"/>
      <c r="Y1315" s="9">
        <f>S1315+U1315+V1315+W1315+X1315</f>
        <v>3304</v>
      </c>
      <c r="Z1315" s="9">
        <f>T1315+X1315</f>
        <v>0</v>
      </c>
    </row>
    <row r="1316" spans="1:26" ht="70.5" hidden="1" customHeight="1" x14ac:dyDescent="0.25">
      <c r="A1316" s="28" t="s">
        <v>287</v>
      </c>
      <c r="B1316" s="30" t="s">
        <v>255</v>
      </c>
      <c r="C1316" s="30" t="s">
        <v>33</v>
      </c>
      <c r="D1316" s="30" t="s">
        <v>80</v>
      </c>
      <c r="E1316" s="30" t="s">
        <v>288</v>
      </c>
      <c r="F1316" s="30"/>
      <c r="G1316" s="11">
        <f t="shared" ref="G1316:V1317" si="1115">G1317</f>
        <v>378</v>
      </c>
      <c r="H1316" s="11">
        <f t="shared" si="1115"/>
        <v>0</v>
      </c>
      <c r="I1316" s="11">
        <f t="shared" si="1115"/>
        <v>0</v>
      </c>
      <c r="J1316" s="11">
        <f t="shared" si="1115"/>
        <v>0</v>
      </c>
      <c r="K1316" s="11">
        <f t="shared" si="1115"/>
        <v>0</v>
      </c>
      <c r="L1316" s="11">
        <f t="shared" si="1115"/>
        <v>0</v>
      </c>
      <c r="M1316" s="11">
        <f t="shared" si="1115"/>
        <v>378</v>
      </c>
      <c r="N1316" s="11">
        <f t="shared" si="1115"/>
        <v>0</v>
      </c>
      <c r="O1316" s="11">
        <f t="shared" si="1115"/>
        <v>0</v>
      </c>
      <c r="P1316" s="11">
        <f t="shared" si="1115"/>
        <v>0</v>
      </c>
      <c r="Q1316" s="11">
        <f t="shared" si="1115"/>
        <v>0</v>
      </c>
      <c r="R1316" s="11">
        <f t="shared" si="1115"/>
        <v>0</v>
      </c>
      <c r="S1316" s="11">
        <f t="shared" si="1115"/>
        <v>378</v>
      </c>
      <c r="T1316" s="11">
        <f t="shared" si="1115"/>
        <v>0</v>
      </c>
      <c r="U1316" s="11">
        <f t="shared" si="1115"/>
        <v>0</v>
      </c>
      <c r="V1316" s="11">
        <f t="shared" si="1115"/>
        <v>0</v>
      </c>
      <c r="W1316" s="11">
        <f t="shared" ref="U1316:Z1317" si="1116">W1317</f>
        <v>0</v>
      </c>
      <c r="X1316" s="11">
        <f t="shared" si="1116"/>
        <v>0</v>
      </c>
      <c r="Y1316" s="11">
        <f t="shared" si="1116"/>
        <v>378</v>
      </c>
      <c r="Z1316" s="11">
        <f t="shared" si="1116"/>
        <v>0</v>
      </c>
    </row>
    <row r="1317" spans="1:26" hidden="1" x14ac:dyDescent="0.25">
      <c r="A1317" s="48" t="s">
        <v>101</v>
      </c>
      <c r="B1317" s="30" t="s">
        <v>255</v>
      </c>
      <c r="C1317" s="30" t="s">
        <v>33</v>
      </c>
      <c r="D1317" s="30" t="s">
        <v>80</v>
      </c>
      <c r="E1317" s="30" t="s">
        <v>288</v>
      </c>
      <c r="F1317" s="30" t="s">
        <v>102</v>
      </c>
      <c r="G1317" s="11">
        <f t="shared" si="1115"/>
        <v>378</v>
      </c>
      <c r="H1317" s="11">
        <f t="shared" si="1115"/>
        <v>0</v>
      </c>
      <c r="I1317" s="11">
        <f t="shared" si="1115"/>
        <v>0</v>
      </c>
      <c r="J1317" s="11">
        <f t="shared" si="1115"/>
        <v>0</v>
      </c>
      <c r="K1317" s="11">
        <f t="shared" si="1115"/>
        <v>0</v>
      </c>
      <c r="L1317" s="11">
        <f t="shared" si="1115"/>
        <v>0</v>
      </c>
      <c r="M1317" s="11">
        <f t="shared" si="1115"/>
        <v>378</v>
      </c>
      <c r="N1317" s="11">
        <f t="shared" si="1115"/>
        <v>0</v>
      </c>
      <c r="O1317" s="11">
        <f t="shared" si="1115"/>
        <v>0</v>
      </c>
      <c r="P1317" s="11">
        <f t="shared" si="1115"/>
        <v>0</v>
      </c>
      <c r="Q1317" s="11">
        <f t="shared" si="1115"/>
        <v>0</v>
      </c>
      <c r="R1317" s="11">
        <f t="shared" si="1115"/>
        <v>0</v>
      </c>
      <c r="S1317" s="11">
        <f t="shared" si="1115"/>
        <v>378</v>
      </c>
      <c r="T1317" s="11">
        <f t="shared" si="1115"/>
        <v>0</v>
      </c>
      <c r="U1317" s="11">
        <f t="shared" si="1116"/>
        <v>0</v>
      </c>
      <c r="V1317" s="11">
        <f t="shared" si="1116"/>
        <v>0</v>
      </c>
      <c r="W1317" s="11">
        <f t="shared" si="1116"/>
        <v>0</v>
      </c>
      <c r="X1317" s="11">
        <f t="shared" si="1116"/>
        <v>0</v>
      </c>
      <c r="Y1317" s="11">
        <f t="shared" si="1116"/>
        <v>378</v>
      </c>
      <c r="Z1317" s="11">
        <f t="shared" si="1116"/>
        <v>0</v>
      </c>
    </row>
    <row r="1318" spans="1:26" hidden="1" x14ac:dyDescent="0.25">
      <c r="A1318" s="48" t="s">
        <v>270</v>
      </c>
      <c r="B1318" s="30" t="s">
        <v>255</v>
      </c>
      <c r="C1318" s="30" t="s">
        <v>33</v>
      </c>
      <c r="D1318" s="30" t="s">
        <v>80</v>
      </c>
      <c r="E1318" s="30" t="s">
        <v>288</v>
      </c>
      <c r="F1318" s="60" t="s">
        <v>271</v>
      </c>
      <c r="G1318" s="9">
        <v>378</v>
      </c>
      <c r="H1318" s="9"/>
      <c r="I1318" s="86"/>
      <c r="J1318" s="86"/>
      <c r="K1318" s="86"/>
      <c r="L1318" s="86"/>
      <c r="M1318" s="9">
        <f>G1318+I1318+J1318+K1318+L1318</f>
        <v>378</v>
      </c>
      <c r="N1318" s="9">
        <f>H1318+L1318</f>
        <v>0</v>
      </c>
      <c r="O1318" s="87"/>
      <c r="P1318" s="87"/>
      <c r="Q1318" s="87"/>
      <c r="R1318" s="87"/>
      <c r="S1318" s="9">
        <f>M1318+O1318+P1318+Q1318+R1318</f>
        <v>378</v>
      </c>
      <c r="T1318" s="9">
        <f>N1318+R1318</f>
        <v>0</v>
      </c>
      <c r="U1318" s="87"/>
      <c r="V1318" s="87"/>
      <c r="W1318" s="87"/>
      <c r="X1318" s="87"/>
      <c r="Y1318" s="9">
        <f>S1318+U1318+V1318+W1318+X1318</f>
        <v>378</v>
      </c>
      <c r="Z1318" s="9">
        <f>T1318+X1318</f>
        <v>0</v>
      </c>
    </row>
    <row r="1319" spans="1:26" ht="37.5" hidden="1" customHeight="1" x14ac:dyDescent="0.25">
      <c r="A1319" s="28" t="s">
        <v>289</v>
      </c>
      <c r="B1319" s="30" t="s">
        <v>255</v>
      </c>
      <c r="C1319" s="30" t="s">
        <v>33</v>
      </c>
      <c r="D1319" s="30" t="s">
        <v>80</v>
      </c>
      <c r="E1319" s="30" t="s">
        <v>290</v>
      </c>
      <c r="F1319" s="30"/>
      <c r="G1319" s="11">
        <f t="shared" ref="G1319:V1320" si="1117">G1320</f>
        <v>100</v>
      </c>
      <c r="H1319" s="11">
        <f t="shared" si="1117"/>
        <v>0</v>
      </c>
      <c r="I1319" s="11">
        <f t="shared" si="1117"/>
        <v>0</v>
      </c>
      <c r="J1319" s="11">
        <f t="shared" si="1117"/>
        <v>0</v>
      </c>
      <c r="K1319" s="11">
        <f t="shared" si="1117"/>
        <v>0</v>
      </c>
      <c r="L1319" s="11">
        <f t="shared" si="1117"/>
        <v>0</v>
      </c>
      <c r="M1319" s="11">
        <f t="shared" si="1117"/>
        <v>100</v>
      </c>
      <c r="N1319" s="11">
        <f t="shared" si="1117"/>
        <v>0</v>
      </c>
      <c r="O1319" s="11">
        <f t="shared" si="1117"/>
        <v>0</v>
      </c>
      <c r="P1319" s="11">
        <f t="shared" si="1117"/>
        <v>0</v>
      </c>
      <c r="Q1319" s="11">
        <f t="shared" si="1117"/>
        <v>0</v>
      </c>
      <c r="R1319" s="11">
        <f t="shared" si="1117"/>
        <v>0</v>
      </c>
      <c r="S1319" s="11">
        <f t="shared" si="1117"/>
        <v>100</v>
      </c>
      <c r="T1319" s="11">
        <f t="shared" si="1117"/>
        <v>0</v>
      </c>
      <c r="U1319" s="11">
        <f t="shared" si="1117"/>
        <v>0</v>
      </c>
      <c r="V1319" s="11">
        <f t="shared" si="1117"/>
        <v>0</v>
      </c>
      <c r="W1319" s="11">
        <f t="shared" ref="U1319:Z1320" si="1118">W1320</f>
        <v>0</v>
      </c>
      <c r="X1319" s="11">
        <f t="shared" si="1118"/>
        <v>0</v>
      </c>
      <c r="Y1319" s="11">
        <f t="shared" si="1118"/>
        <v>100</v>
      </c>
      <c r="Z1319" s="11">
        <f t="shared" si="1118"/>
        <v>0</v>
      </c>
    </row>
    <row r="1320" spans="1:26" hidden="1" x14ac:dyDescent="0.25">
      <c r="A1320" s="48" t="s">
        <v>101</v>
      </c>
      <c r="B1320" s="30" t="s">
        <v>255</v>
      </c>
      <c r="C1320" s="30" t="s">
        <v>33</v>
      </c>
      <c r="D1320" s="30" t="s">
        <v>80</v>
      </c>
      <c r="E1320" s="30" t="s">
        <v>290</v>
      </c>
      <c r="F1320" s="30" t="s">
        <v>102</v>
      </c>
      <c r="G1320" s="11">
        <f t="shared" si="1117"/>
        <v>100</v>
      </c>
      <c r="H1320" s="11">
        <f t="shared" si="1117"/>
        <v>0</v>
      </c>
      <c r="I1320" s="11">
        <f t="shared" si="1117"/>
        <v>0</v>
      </c>
      <c r="J1320" s="11">
        <f t="shared" si="1117"/>
        <v>0</v>
      </c>
      <c r="K1320" s="11">
        <f t="shared" si="1117"/>
        <v>0</v>
      </c>
      <c r="L1320" s="11">
        <f t="shared" si="1117"/>
        <v>0</v>
      </c>
      <c r="M1320" s="11">
        <f t="shared" si="1117"/>
        <v>100</v>
      </c>
      <c r="N1320" s="11">
        <f t="shared" si="1117"/>
        <v>0</v>
      </c>
      <c r="O1320" s="11">
        <f t="shared" si="1117"/>
        <v>0</v>
      </c>
      <c r="P1320" s="11">
        <f t="shared" si="1117"/>
        <v>0</v>
      </c>
      <c r="Q1320" s="11">
        <f t="shared" si="1117"/>
        <v>0</v>
      </c>
      <c r="R1320" s="11">
        <f t="shared" si="1117"/>
        <v>0</v>
      </c>
      <c r="S1320" s="11">
        <f t="shared" si="1117"/>
        <v>100</v>
      </c>
      <c r="T1320" s="11">
        <f t="shared" si="1117"/>
        <v>0</v>
      </c>
      <c r="U1320" s="11">
        <f t="shared" si="1118"/>
        <v>0</v>
      </c>
      <c r="V1320" s="11">
        <f t="shared" si="1118"/>
        <v>0</v>
      </c>
      <c r="W1320" s="11">
        <f t="shared" si="1118"/>
        <v>0</v>
      </c>
      <c r="X1320" s="11">
        <f t="shared" si="1118"/>
        <v>0</v>
      </c>
      <c r="Y1320" s="11">
        <f t="shared" si="1118"/>
        <v>100</v>
      </c>
      <c r="Z1320" s="11">
        <f t="shared" si="1118"/>
        <v>0</v>
      </c>
    </row>
    <row r="1321" spans="1:26" hidden="1" x14ac:dyDescent="0.25">
      <c r="A1321" s="48" t="s">
        <v>270</v>
      </c>
      <c r="B1321" s="30" t="s">
        <v>255</v>
      </c>
      <c r="C1321" s="30" t="s">
        <v>33</v>
      </c>
      <c r="D1321" s="30" t="s">
        <v>80</v>
      </c>
      <c r="E1321" s="30" t="s">
        <v>290</v>
      </c>
      <c r="F1321" s="60" t="s">
        <v>271</v>
      </c>
      <c r="G1321" s="9">
        <v>100</v>
      </c>
      <c r="H1321" s="9"/>
      <c r="I1321" s="86"/>
      <c r="J1321" s="86"/>
      <c r="K1321" s="86"/>
      <c r="L1321" s="86"/>
      <c r="M1321" s="9">
        <f>G1321+I1321+J1321+K1321+L1321</f>
        <v>100</v>
      </c>
      <c r="N1321" s="9">
        <f>H1321+L1321</f>
        <v>0</v>
      </c>
      <c r="O1321" s="87"/>
      <c r="P1321" s="87"/>
      <c r="Q1321" s="87"/>
      <c r="R1321" s="87"/>
      <c r="S1321" s="9">
        <f>M1321+O1321+P1321+Q1321+R1321</f>
        <v>100</v>
      </c>
      <c r="T1321" s="9">
        <f>N1321+R1321</f>
        <v>0</v>
      </c>
      <c r="U1321" s="87"/>
      <c r="V1321" s="87"/>
      <c r="W1321" s="87"/>
      <c r="X1321" s="87"/>
      <c r="Y1321" s="9">
        <f>S1321+U1321+V1321+W1321+X1321</f>
        <v>100</v>
      </c>
      <c r="Z1321" s="9">
        <f>T1321+X1321</f>
        <v>0</v>
      </c>
    </row>
    <row r="1322" spans="1:26" ht="138" hidden="1" customHeight="1" x14ac:dyDescent="0.25">
      <c r="A1322" s="28" t="s">
        <v>291</v>
      </c>
      <c r="B1322" s="30" t="s">
        <v>255</v>
      </c>
      <c r="C1322" s="30" t="s">
        <v>33</v>
      </c>
      <c r="D1322" s="30" t="s">
        <v>80</v>
      </c>
      <c r="E1322" s="30" t="s">
        <v>292</v>
      </c>
      <c r="F1322" s="30"/>
      <c r="G1322" s="11">
        <f t="shared" ref="G1322:V1323" si="1119">G1323</f>
        <v>30</v>
      </c>
      <c r="H1322" s="11">
        <f t="shared" si="1119"/>
        <v>0</v>
      </c>
      <c r="I1322" s="11">
        <f t="shared" si="1119"/>
        <v>0</v>
      </c>
      <c r="J1322" s="11">
        <f t="shared" si="1119"/>
        <v>0</v>
      </c>
      <c r="K1322" s="11">
        <f t="shared" si="1119"/>
        <v>0</v>
      </c>
      <c r="L1322" s="11">
        <f t="shared" si="1119"/>
        <v>0</v>
      </c>
      <c r="M1322" s="11">
        <f t="shared" si="1119"/>
        <v>30</v>
      </c>
      <c r="N1322" s="11">
        <f t="shared" si="1119"/>
        <v>0</v>
      </c>
      <c r="O1322" s="11">
        <f t="shared" si="1119"/>
        <v>0</v>
      </c>
      <c r="P1322" s="11">
        <f t="shared" si="1119"/>
        <v>0</v>
      </c>
      <c r="Q1322" s="11">
        <f t="shared" si="1119"/>
        <v>0</v>
      </c>
      <c r="R1322" s="11">
        <f t="shared" si="1119"/>
        <v>0</v>
      </c>
      <c r="S1322" s="11">
        <f t="shared" si="1119"/>
        <v>30</v>
      </c>
      <c r="T1322" s="11">
        <f t="shared" si="1119"/>
        <v>0</v>
      </c>
      <c r="U1322" s="11">
        <f t="shared" si="1119"/>
        <v>0</v>
      </c>
      <c r="V1322" s="11">
        <f t="shared" si="1119"/>
        <v>0</v>
      </c>
      <c r="W1322" s="11">
        <f t="shared" ref="U1322:Z1323" si="1120">W1323</f>
        <v>0</v>
      </c>
      <c r="X1322" s="11">
        <f t="shared" si="1120"/>
        <v>0</v>
      </c>
      <c r="Y1322" s="11">
        <f t="shared" si="1120"/>
        <v>30</v>
      </c>
      <c r="Z1322" s="11">
        <f t="shared" si="1120"/>
        <v>0</v>
      </c>
    </row>
    <row r="1323" spans="1:26" hidden="1" x14ac:dyDescent="0.25">
      <c r="A1323" s="48" t="s">
        <v>101</v>
      </c>
      <c r="B1323" s="30" t="s">
        <v>255</v>
      </c>
      <c r="C1323" s="30" t="s">
        <v>33</v>
      </c>
      <c r="D1323" s="30" t="s">
        <v>80</v>
      </c>
      <c r="E1323" s="30" t="s">
        <v>292</v>
      </c>
      <c r="F1323" s="30" t="s">
        <v>102</v>
      </c>
      <c r="G1323" s="11">
        <f t="shared" si="1119"/>
        <v>30</v>
      </c>
      <c r="H1323" s="11">
        <f t="shared" si="1119"/>
        <v>0</v>
      </c>
      <c r="I1323" s="11">
        <f t="shared" si="1119"/>
        <v>0</v>
      </c>
      <c r="J1323" s="11">
        <f t="shared" si="1119"/>
        <v>0</v>
      </c>
      <c r="K1323" s="11">
        <f t="shared" si="1119"/>
        <v>0</v>
      </c>
      <c r="L1323" s="11">
        <f t="shared" si="1119"/>
        <v>0</v>
      </c>
      <c r="M1323" s="11">
        <f t="shared" si="1119"/>
        <v>30</v>
      </c>
      <c r="N1323" s="11">
        <f t="shared" si="1119"/>
        <v>0</v>
      </c>
      <c r="O1323" s="11">
        <f t="shared" si="1119"/>
        <v>0</v>
      </c>
      <c r="P1323" s="11">
        <f t="shared" si="1119"/>
        <v>0</v>
      </c>
      <c r="Q1323" s="11">
        <f t="shared" si="1119"/>
        <v>0</v>
      </c>
      <c r="R1323" s="11">
        <f t="shared" si="1119"/>
        <v>0</v>
      </c>
      <c r="S1323" s="11">
        <f t="shared" si="1119"/>
        <v>30</v>
      </c>
      <c r="T1323" s="11">
        <f t="shared" si="1119"/>
        <v>0</v>
      </c>
      <c r="U1323" s="11">
        <f t="shared" si="1120"/>
        <v>0</v>
      </c>
      <c r="V1323" s="11">
        <f t="shared" si="1120"/>
        <v>0</v>
      </c>
      <c r="W1323" s="11">
        <f t="shared" si="1120"/>
        <v>0</v>
      </c>
      <c r="X1323" s="11">
        <f t="shared" si="1120"/>
        <v>0</v>
      </c>
      <c r="Y1323" s="11">
        <f t="shared" si="1120"/>
        <v>30</v>
      </c>
      <c r="Z1323" s="11">
        <f t="shared" si="1120"/>
        <v>0</v>
      </c>
    </row>
    <row r="1324" spans="1:26" hidden="1" x14ac:dyDescent="0.25">
      <c r="A1324" s="48" t="s">
        <v>270</v>
      </c>
      <c r="B1324" s="30" t="s">
        <v>255</v>
      </c>
      <c r="C1324" s="30" t="s">
        <v>33</v>
      </c>
      <c r="D1324" s="30" t="s">
        <v>80</v>
      </c>
      <c r="E1324" s="30" t="s">
        <v>292</v>
      </c>
      <c r="F1324" s="60" t="s">
        <v>271</v>
      </c>
      <c r="G1324" s="9">
        <v>30</v>
      </c>
      <c r="H1324" s="9"/>
      <c r="I1324" s="86"/>
      <c r="J1324" s="86"/>
      <c r="K1324" s="86"/>
      <c r="L1324" s="86"/>
      <c r="M1324" s="9">
        <f>G1324+I1324+J1324+K1324+L1324</f>
        <v>30</v>
      </c>
      <c r="N1324" s="9">
        <f>H1324+L1324</f>
        <v>0</v>
      </c>
      <c r="O1324" s="87"/>
      <c r="P1324" s="87"/>
      <c r="Q1324" s="87"/>
      <c r="R1324" s="87"/>
      <c r="S1324" s="9">
        <f>M1324+O1324+P1324+Q1324+R1324</f>
        <v>30</v>
      </c>
      <c r="T1324" s="9">
        <f>N1324+R1324</f>
        <v>0</v>
      </c>
      <c r="U1324" s="87"/>
      <c r="V1324" s="87"/>
      <c r="W1324" s="87"/>
      <c r="X1324" s="87"/>
      <c r="Y1324" s="9">
        <f>S1324+U1324+V1324+W1324+X1324</f>
        <v>30</v>
      </c>
      <c r="Z1324" s="9">
        <f>T1324+X1324</f>
        <v>0</v>
      </c>
    </row>
    <row r="1325" spans="1:26" ht="99" hidden="1" x14ac:dyDescent="0.25">
      <c r="A1325" s="28" t="s">
        <v>293</v>
      </c>
      <c r="B1325" s="30" t="s">
        <v>255</v>
      </c>
      <c r="C1325" s="30" t="s">
        <v>33</v>
      </c>
      <c r="D1325" s="30" t="s">
        <v>80</v>
      </c>
      <c r="E1325" s="30" t="s">
        <v>294</v>
      </c>
      <c r="F1325" s="30"/>
      <c r="G1325" s="11">
        <f t="shared" ref="G1325:V1326" si="1121">G1326</f>
        <v>50</v>
      </c>
      <c r="H1325" s="11">
        <f t="shared" si="1121"/>
        <v>0</v>
      </c>
      <c r="I1325" s="11">
        <f t="shared" si="1121"/>
        <v>0</v>
      </c>
      <c r="J1325" s="11">
        <f t="shared" si="1121"/>
        <v>0</v>
      </c>
      <c r="K1325" s="11">
        <f t="shared" si="1121"/>
        <v>0</v>
      </c>
      <c r="L1325" s="11">
        <f t="shared" si="1121"/>
        <v>0</v>
      </c>
      <c r="M1325" s="11">
        <f t="shared" si="1121"/>
        <v>50</v>
      </c>
      <c r="N1325" s="11">
        <f t="shared" si="1121"/>
        <v>0</v>
      </c>
      <c r="O1325" s="11">
        <f t="shared" si="1121"/>
        <v>0</v>
      </c>
      <c r="P1325" s="11">
        <f t="shared" si="1121"/>
        <v>0</v>
      </c>
      <c r="Q1325" s="11">
        <f t="shared" si="1121"/>
        <v>0</v>
      </c>
      <c r="R1325" s="11">
        <f t="shared" si="1121"/>
        <v>0</v>
      </c>
      <c r="S1325" s="11">
        <f t="shared" si="1121"/>
        <v>50</v>
      </c>
      <c r="T1325" s="11">
        <f t="shared" si="1121"/>
        <v>0</v>
      </c>
      <c r="U1325" s="11">
        <f t="shared" si="1121"/>
        <v>0</v>
      </c>
      <c r="V1325" s="11">
        <f t="shared" si="1121"/>
        <v>0</v>
      </c>
      <c r="W1325" s="11">
        <f t="shared" ref="U1325:Z1326" si="1122">W1326</f>
        <v>0</v>
      </c>
      <c r="X1325" s="11">
        <f t="shared" si="1122"/>
        <v>0</v>
      </c>
      <c r="Y1325" s="11">
        <f t="shared" si="1122"/>
        <v>50</v>
      </c>
      <c r="Z1325" s="11">
        <f t="shared" si="1122"/>
        <v>0</v>
      </c>
    </row>
    <row r="1326" spans="1:26" hidden="1" x14ac:dyDescent="0.25">
      <c r="A1326" s="48" t="s">
        <v>101</v>
      </c>
      <c r="B1326" s="30" t="s">
        <v>255</v>
      </c>
      <c r="C1326" s="30" t="s">
        <v>33</v>
      </c>
      <c r="D1326" s="30" t="s">
        <v>80</v>
      </c>
      <c r="E1326" s="30" t="s">
        <v>294</v>
      </c>
      <c r="F1326" s="30" t="s">
        <v>102</v>
      </c>
      <c r="G1326" s="11">
        <f t="shared" si="1121"/>
        <v>50</v>
      </c>
      <c r="H1326" s="11">
        <f t="shared" si="1121"/>
        <v>0</v>
      </c>
      <c r="I1326" s="11">
        <f t="shared" si="1121"/>
        <v>0</v>
      </c>
      <c r="J1326" s="11">
        <f t="shared" si="1121"/>
        <v>0</v>
      </c>
      <c r="K1326" s="11">
        <f t="shared" si="1121"/>
        <v>0</v>
      </c>
      <c r="L1326" s="11">
        <f t="shared" si="1121"/>
        <v>0</v>
      </c>
      <c r="M1326" s="11">
        <f t="shared" si="1121"/>
        <v>50</v>
      </c>
      <c r="N1326" s="11">
        <f t="shared" si="1121"/>
        <v>0</v>
      </c>
      <c r="O1326" s="11">
        <f t="shared" si="1121"/>
        <v>0</v>
      </c>
      <c r="P1326" s="11">
        <f t="shared" si="1121"/>
        <v>0</v>
      </c>
      <c r="Q1326" s="11">
        <f t="shared" si="1121"/>
        <v>0</v>
      </c>
      <c r="R1326" s="11">
        <f t="shared" si="1121"/>
        <v>0</v>
      </c>
      <c r="S1326" s="11">
        <f t="shared" si="1121"/>
        <v>50</v>
      </c>
      <c r="T1326" s="11">
        <f t="shared" si="1121"/>
        <v>0</v>
      </c>
      <c r="U1326" s="11">
        <f t="shared" si="1122"/>
        <v>0</v>
      </c>
      <c r="V1326" s="11">
        <f t="shared" si="1122"/>
        <v>0</v>
      </c>
      <c r="W1326" s="11">
        <f t="shared" si="1122"/>
        <v>0</v>
      </c>
      <c r="X1326" s="11">
        <f t="shared" si="1122"/>
        <v>0</v>
      </c>
      <c r="Y1326" s="11">
        <f t="shared" si="1122"/>
        <v>50</v>
      </c>
      <c r="Z1326" s="11">
        <f t="shared" si="1122"/>
        <v>0</v>
      </c>
    </row>
    <row r="1327" spans="1:26" hidden="1" x14ac:dyDescent="0.25">
      <c r="A1327" s="48" t="s">
        <v>270</v>
      </c>
      <c r="B1327" s="30" t="s">
        <v>255</v>
      </c>
      <c r="C1327" s="30" t="s">
        <v>33</v>
      </c>
      <c r="D1327" s="30" t="s">
        <v>80</v>
      </c>
      <c r="E1327" s="30" t="s">
        <v>294</v>
      </c>
      <c r="F1327" s="60" t="s">
        <v>271</v>
      </c>
      <c r="G1327" s="9">
        <v>50</v>
      </c>
      <c r="H1327" s="9"/>
      <c r="I1327" s="86"/>
      <c r="J1327" s="86"/>
      <c r="K1327" s="86"/>
      <c r="L1327" s="86"/>
      <c r="M1327" s="9">
        <f>G1327+I1327+J1327+K1327+L1327</f>
        <v>50</v>
      </c>
      <c r="N1327" s="9">
        <f>H1327+L1327</f>
        <v>0</v>
      </c>
      <c r="O1327" s="87"/>
      <c r="P1327" s="87"/>
      <c r="Q1327" s="87"/>
      <c r="R1327" s="87"/>
      <c r="S1327" s="9">
        <f>M1327+O1327+P1327+Q1327+R1327</f>
        <v>50</v>
      </c>
      <c r="T1327" s="9">
        <f>N1327+R1327</f>
        <v>0</v>
      </c>
      <c r="U1327" s="87"/>
      <c r="V1327" s="87"/>
      <c r="W1327" s="87"/>
      <c r="X1327" s="87"/>
      <c r="Y1327" s="9">
        <f>S1327+U1327+V1327+W1327+X1327</f>
        <v>50</v>
      </c>
      <c r="Z1327" s="9">
        <f>T1327+X1327</f>
        <v>0</v>
      </c>
    </row>
    <row r="1328" spans="1:26" ht="72.75" hidden="1" customHeight="1" x14ac:dyDescent="0.25">
      <c r="A1328" s="50" t="s">
        <v>295</v>
      </c>
      <c r="B1328" s="30" t="s">
        <v>255</v>
      </c>
      <c r="C1328" s="30" t="s">
        <v>33</v>
      </c>
      <c r="D1328" s="30" t="s">
        <v>80</v>
      </c>
      <c r="E1328" s="30" t="s">
        <v>296</v>
      </c>
      <c r="F1328" s="30"/>
      <c r="G1328" s="11">
        <f t="shared" ref="G1328:V1329" si="1123">G1329</f>
        <v>360</v>
      </c>
      <c r="H1328" s="11">
        <f t="shared" si="1123"/>
        <v>0</v>
      </c>
      <c r="I1328" s="11">
        <f t="shared" si="1123"/>
        <v>0</v>
      </c>
      <c r="J1328" s="11">
        <f t="shared" si="1123"/>
        <v>0</v>
      </c>
      <c r="K1328" s="11">
        <f t="shared" si="1123"/>
        <v>0</v>
      </c>
      <c r="L1328" s="11">
        <f t="shared" si="1123"/>
        <v>0</v>
      </c>
      <c r="M1328" s="11">
        <f t="shared" si="1123"/>
        <v>360</v>
      </c>
      <c r="N1328" s="11">
        <f t="shared" si="1123"/>
        <v>0</v>
      </c>
      <c r="O1328" s="11">
        <f t="shared" si="1123"/>
        <v>0</v>
      </c>
      <c r="P1328" s="11">
        <f t="shared" si="1123"/>
        <v>0</v>
      </c>
      <c r="Q1328" s="11">
        <f t="shared" si="1123"/>
        <v>0</v>
      </c>
      <c r="R1328" s="11">
        <f t="shared" si="1123"/>
        <v>0</v>
      </c>
      <c r="S1328" s="11">
        <f t="shared" si="1123"/>
        <v>360</v>
      </c>
      <c r="T1328" s="11">
        <f t="shared" si="1123"/>
        <v>0</v>
      </c>
      <c r="U1328" s="11">
        <f t="shared" si="1123"/>
        <v>0</v>
      </c>
      <c r="V1328" s="11">
        <f t="shared" si="1123"/>
        <v>0</v>
      </c>
      <c r="W1328" s="11">
        <f t="shared" ref="U1328:Z1329" si="1124">W1329</f>
        <v>0</v>
      </c>
      <c r="X1328" s="11">
        <f t="shared" si="1124"/>
        <v>0</v>
      </c>
      <c r="Y1328" s="11">
        <f t="shared" si="1124"/>
        <v>360</v>
      </c>
      <c r="Z1328" s="11">
        <f t="shared" si="1124"/>
        <v>0</v>
      </c>
    </row>
    <row r="1329" spans="1:26" hidden="1" x14ac:dyDescent="0.25">
      <c r="A1329" s="48" t="s">
        <v>101</v>
      </c>
      <c r="B1329" s="30" t="s">
        <v>255</v>
      </c>
      <c r="C1329" s="30" t="s">
        <v>33</v>
      </c>
      <c r="D1329" s="30" t="s">
        <v>80</v>
      </c>
      <c r="E1329" s="30" t="s">
        <v>296</v>
      </c>
      <c r="F1329" s="30" t="s">
        <v>102</v>
      </c>
      <c r="G1329" s="11">
        <f t="shared" si="1123"/>
        <v>360</v>
      </c>
      <c r="H1329" s="11">
        <f t="shared" si="1123"/>
        <v>0</v>
      </c>
      <c r="I1329" s="11">
        <f t="shared" si="1123"/>
        <v>0</v>
      </c>
      <c r="J1329" s="11">
        <f t="shared" si="1123"/>
        <v>0</v>
      </c>
      <c r="K1329" s="11">
        <f t="shared" si="1123"/>
        <v>0</v>
      </c>
      <c r="L1329" s="11">
        <f t="shared" si="1123"/>
        <v>0</v>
      </c>
      <c r="M1329" s="11">
        <f t="shared" si="1123"/>
        <v>360</v>
      </c>
      <c r="N1329" s="11">
        <f t="shared" si="1123"/>
        <v>0</v>
      </c>
      <c r="O1329" s="11">
        <f t="shared" si="1123"/>
        <v>0</v>
      </c>
      <c r="P1329" s="11">
        <f t="shared" si="1123"/>
        <v>0</v>
      </c>
      <c r="Q1329" s="11">
        <f t="shared" si="1123"/>
        <v>0</v>
      </c>
      <c r="R1329" s="11">
        <f t="shared" si="1123"/>
        <v>0</v>
      </c>
      <c r="S1329" s="11">
        <f t="shared" si="1123"/>
        <v>360</v>
      </c>
      <c r="T1329" s="11">
        <f t="shared" si="1123"/>
        <v>0</v>
      </c>
      <c r="U1329" s="11">
        <f t="shared" si="1124"/>
        <v>0</v>
      </c>
      <c r="V1329" s="11">
        <f t="shared" si="1124"/>
        <v>0</v>
      </c>
      <c r="W1329" s="11">
        <f t="shared" si="1124"/>
        <v>0</v>
      </c>
      <c r="X1329" s="11">
        <f t="shared" si="1124"/>
        <v>0</v>
      </c>
      <c r="Y1329" s="11">
        <f t="shared" si="1124"/>
        <v>360</v>
      </c>
      <c r="Z1329" s="11">
        <f t="shared" si="1124"/>
        <v>0</v>
      </c>
    </row>
    <row r="1330" spans="1:26" hidden="1" x14ac:dyDescent="0.25">
      <c r="A1330" s="48" t="s">
        <v>270</v>
      </c>
      <c r="B1330" s="30" t="s">
        <v>255</v>
      </c>
      <c r="C1330" s="30" t="s">
        <v>33</v>
      </c>
      <c r="D1330" s="30" t="s">
        <v>80</v>
      </c>
      <c r="E1330" s="30" t="s">
        <v>296</v>
      </c>
      <c r="F1330" s="60" t="s">
        <v>271</v>
      </c>
      <c r="G1330" s="9">
        <v>360</v>
      </c>
      <c r="H1330" s="9"/>
      <c r="I1330" s="86"/>
      <c r="J1330" s="86"/>
      <c r="K1330" s="86"/>
      <c r="L1330" s="86"/>
      <c r="M1330" s="9">
        <f>G1330+I1330+J1330+K1330+L1330</f>
        <v>360</v>
      </c>
      <c r="N1330" s="9">
        <f>H1330+L1330</f>
        <v>0</v>
      </c>
      <c r="O1330" s="87"/>
      <c r="P1330" s="87"/>
      <c r="Q1330" s="87"/>
      <c r="R1330" s="87"/>
      <c r="S1330" s="9">
        <f>M1330+O1330+P1330+Q1330+R1330</f>
        <v>360</v>
      </c>
      <c r="T1330" s="9">
        <f>N1330+R1330</f>
        <v>0</v>
      </c>
      <c r="U1330" s="87"/>
      <c r="V1330" s="87"/>
      <c r="W1330" s="87"/>
      <c r="X1330" s="87"/>
      <c r="Y1330" s="9">
        <f>S1330+U1330+V1330+W1330+X1330</f>
        <v>360</v>
      </c>
      <c r="Z1330" s="9">
        <f>T1330+X1330</f>
        <v>0</v>
      </c>
    </row>
    <row r="1331" spans="1:26" ht="66" hidden="1" x14ac:dyDescent="0.25">
      <c r="A1331" s="48" t="s">
        <v>316</v>
      </c>
      <c r="B1331" s="30" t="s">
        <v>255</v>
      </c>
      <c r="C1331" s="30" t="s">
        <v>33</v>
      </c>
      <c r="D1331" s="30" t="s">
        <v>80</v>
      </c>
      <c r="E1331" s="30" t="s">
        <v>390</v>
      </c>
      <c r="F1331" s="60"/>
      <c r="G1331" s="9">
        <f t="shared" ref="G1331:V1332" si="1125">G1332</f>
        <v>75</v>
      </c>
      <c r="H1331" s="9">
        <f t="shared" si="1125"/>
        <v>0</v>
      </c>
      <c r="I1331" s="9">
        <f t="shared" si="1125"/>
        <v>0</v>
      </c>
      <c r="J1331" s="9">
        <f t="shared" si="1125"/>
        <v>0</v>
      </c>
      <c r="K1331" s="9">
        <f t="shared" si="1125"/>
        <v>0</v>
      </c>
      <c r="L1331" s="9">
        <f t="shared" si="1125"/>
        <v>0</v>
      </c>
      <c r="M1331" s="9">
        <f t="shared" si="1125"/>
        <v>75</v>
      </c>
      <c r="N1331" s="9">
        <f t="shared" si="1125"/>
        <v>0</v>
      </c>
      <c r="O1331" s="9">
        <f t="shared" si="1125"/>
        <v>0</v>
      </c>
      <c r="P1331" s="9">
        <f t="shared" si="1125"/>
        <v>0</v>
      </c>
      <c r="Q1331" s="9">
        <f t="shared" si="1125"/>
        <v>0</v>
      </c>
      <c r="R1331" s="9">
        <f t="shared" si="1125"/>
        <v>0</v>
      </c>
      <c r="S1331" s="9">
        <f t="shared" si="1125"/>
        <v>75</v>
      </c>
      <c r="T1331" s="9">
        <f t="shared" si="1125"/>
        <v>0</v>
      </c>
      <c r="U1331" s="9">
        <f t="shared" si="1125"/>
        <v>0</v>
      </c>
      <c r="V1331" s="9">
        <f t="shared" si="1125"/>
        <v>0</v>
      </c>
      <c r="W1331" s="9">
        <f t="shared" ref="U1331:Z1332" si="1126">W1332</f>
        <v>0</v>
      </c>
      <c r="X1331" s="9">
        <f t="shared" si="1126"/>
        <v>0</v>
      </c>
      <c r="Y1331" s="9">
        <f t="shared" si="1126"/>
        <v>75</v>
      </c>
      <c r="Z1331" s="9">
        <f t="shared" si="1126"/>
        <v>0</v>
      </c>
    </row>
    <row r="1332" spans="1:26" hidden="1" x14ac:dyDescent="0.25">
      <c r="A1332" s="48" t="s">
        <v>101</v>
      </c>
      <c r="B1332" s="30" t="s">
        <v>255</v>
      </c>
      <c r="C1332" s="30" t="s">
        <v>33</v>
      </c>
      <c r="D1332" s="30" t="s">
        <v>80</v>
      </c>
      <c r="E1332" s="30" t="s">
        <v>390</v>
      </c>
      <c r="F1332" s="60" t="s">
        <v>317</v>
      </c>
      <c r="G1332" s="9">
        <f t="shared" si="1125"/>
        <v>75</v>
      </c>
      <c r="H1332" s="9">
        <f t="shared" si="1125"/>
        <v>0</v>
      </c>
      <c r="I1332" s="9">
        <f t="shared" si="1125"/>
        <v>0</v>
      </c>
      <c r="J1332" s="9">
        <f t="shared" si="1125"/>
        <v>0</v>
      </c>
      <c r="K1332" s="9">
        <f t="shared" si="1125"/>
        <v>0</v>
      </c>
      <c r="L1332" s="9">
        <f t="shared" si="1125"/>
        <v>0</v>
      </c>
      <c r="M1332" s="9">
        <f t="shared" si="1125"/>
        <v>75</v>
      </c>
      <c r="N1332" s="9">
        <f t="shared" si="1125"/>
        <v>0</v>
      </c>
      <c r="O1332" s="9">
        <f t="shared" si="1125"/>
        <v>0</v>
      </c>
      <c r="P1332" s="9">
        <f t="shared" si="1125"/>
        <v>0</v>
      </c>
      <c r="Q1332" s="9">
        <f t="shared" si="1125"/>
        <v>0</v>
      </c>
      <c r="R1332" s="9">
        <f t="shared" si="1125"/>
        <v>0</v>
      </c>
      <c r="S1332" s="9">
        <f t="shared" si="1125"/>
        <v>75</v>
      </c>
      <c r="T1332" s="9">
        <f t="shared" si="1125"/>
        <v>0</v>
      </c>
      <c r="U1332" s="9">
        <f t="shared" si="1126"/>
        <v>0</v>
      </c>
      <c r="V1332" s="9">
        <f t="shared" si="1126"/>
        <v>0</v>
      </c>
      <c r="W1332" s="9">
        <f t="shared" si="1126"/>
        <v>0</v>
      </c>
      <c r="X1332" s="9">
        <f t="shared" si="1126"/>
        <v>0</v>
      </c>
      <c r="Y1332" s="9">
        <f t="shared" si="1126"/>
        <v>75</v>
      </c>
      <c r="Z1332" s="9">
        <f t="shared" si="1126"/>
        <v>0</v>
      </c>
    </row>
    <row r="1333" spans="1:26" hidden="1" x14ac:dyDescent="0.25">
      <c r="A1333" s="48" t="s">
        <v>270</v>
      </c>
      <c r="B1333" s="30" t="s">
        <v>255</v>
      </c>
      <c r="C1333" s="30" t="s">
        <v>33</v>
      </c>
      <c r="D1333" s="30" t="s">
        <v>80</v>
      </c>
      <c r="E1333" s="30" t="s">
        <v>390</v>
      </c>
      <c r="F1333" s="60" t="s">
        <v>271</v>
      </c>
      <c r="G1333" s="9">
        <v>75</v>
      </c>
      <c r="H1333" s="9"/>
      <c r="I1333" s="86"/>
      <c r="J1333" s="86"/>
      <c r="K1333" s="86"/>
      <c r="L1333" s="86"/>
      <c r="M1333" s="9">
        <f>G1333+I1333+J1333+K1333+L1333</f>
        <v>75</v>
      </c>
      <c r="N1333" s="9">
        <f>H1333+L1333</f>
        <v>0</v>
      </c>
      <c r="O1333" s="87"/>
      <c r="P1333" s="87"/>
      <c r="Q1333" s="87"/>
      <c r="R1333" s="87"/>
      <c r="S1333" s="9">
        <f>M1333+O1333+P1333+Q1333+R1333</f>
        <v>75</v>
      </c>
      <c r="T1333" s="9">
        <f>N1333+R1333</f>
        <v>0</v>
      </c>
      <c r="U1333" s="87"/>
      <c r="V1333" s="87"/>
      <c r="W1333" s="87"/>
      <c r="X1333" s="87"/>
      <c r="Y1333" s="9">
        <f>S1333+U1333+V1333+W1333+X1333</f>
        <v>75</v>
      </c>
      <c r="Z1333" s="9">
        <f>T1333+X1333</f>
        <v>0</v>
      </c>
    </row>
    <row r="1334" spans="1:26" hidden="1" x14ac:dyDescent="0.25">
      <c r="A1334" s="28" t="s">
        <v>297</v>
      </c>
      <c r="B1334" s="30" t="s">
        <v>255</v>
      </c>
      <c r="C1334" s="30" t="s">
        <v>33</v>
      </c>
      <c r="D1334" s="30" t="s">
        <v>80</v>
      </c>
      <c r="E1334" s="30" t="s">
        <v>298</v>
      </c>
      <c r="F1334" s="30"/>
      <c r="G1334" s="11">
        <f t="shared" ref="G1334:V1335" si="1127">G1335</f>
        <v>1817</v>
      </c>
      <c r="H1334" s="11">
        <f t="shared" si="1127"/>
        <v>0</v>
      </c>
      <c r="I1334" s="11">
        <f t="shared" si="1127"/>
        <v>0</v>
      </c>
      <c r="J1334" s="11">
        <f t="shared" si="1127"/>
        <v>0</v>
      </c>
      <c r="K1334" s="11">
        <f t="shared" si="1127"/>
        <v>0</v>
      </c>
      <c r="L1334" s="11">
        <f t="shared" si="1127"/>
        <v>0</v>
      </c>
      <c r="M1334" s="11">
        <f t="shared" si="1127"/>
        <v>1817</v>
      </c>
      <c r="N1334" s="11">
        <f t="shared" si="1127"/>
        <v>0</v>
      </c>
      <c r="O1334" s="11">
        <f t="shared" si="1127"/>
        <v>0</v>
      </c>
      <c r="P1334" s="11">
        <f t="shared" si="1127"/>
        <v>0</v>
      </c>
      <c r="Q1334" s="11">
        <f t="shared" si="1127"/>
        <v>0</v>
      </c>
      <c r="R1334" s="11">
        <f t="shared" si="1127"/>
        <v>0</v>
      </c>
      <c r="S1334" s="11">
        <f t="shared" si="1127"/>
        <v>1817</v>
      </c>
      <c r="T1334" s="11">
        <f t="shared" si="1127"/>
        <v>0</v>
      </c>
      <c r="U1334" s="11">
        <f t="shared" si="1127"/>
        <v>0</v>
      </c>
      <c r="V1334" s="11">
        <f t="shared" si="1127"/>
        <v>0</v>
      </c>
      <c r="W1334" s="11">
        <f t="shared" ref="U1334:Z1335" si="1128">W1335</f>
        <v>0</v>
      </c>
      <c r="X1334" s="11">
        <f t="shared" si="1128"/>
        <v>0</v>
      </c>
      <c r="Y1334" s="11">
        <f t="shared" si="1128"/>
        <v>1817</v>
      </c>
      <c r="Z1334" s="11">
        <f t="shared" si="1128"/>
        <v>0</v>
      </c>
    </row>
    <row r="1335" spans="1:26" hidden="1" x14ac:dyDescent="0.25">
      <c r="A1335" s="48" t="s">
        <v>101</v>
      </c>
      <c r="B1335" s="30" t="s">
        <v>255</v>
      </c>
      <c r="C1335" s="30" t="s">
        <v>33</v>
      </c>
      <c r="D1335" s="30" t="s">
        <v>80</v>
      </c>
      <c r="E1335" s="30" t="s">
        <v>298</v>
      </c>
      <c r="F1335" s="30" t="s">
        <v>102</v>
      </c>
      <c r="G1335" s="11">
        <f t="shared" si="1127"/>
        <v>1817</v>
      </c>
      <c r="H1335" s="11">
        <f t="shared" si="1127"/>
        <v>0</v>
      </c>
      <c r="I1335" s="11">
        <f t="shared" si="1127"/>
        <v>0</v>
      </c>
      <c r="J1335" s="11">
        <f t="shared" si="1127"/>
        <v>0</v>
      </c>
      <c r="K1335" s="11">
        <f t="shared" si="1127"/>
        <v>0</v>
      </c>
      <c r="L1335" s="11">
        <f t="shared" si="1127"/>
        <v>0</v>
      </c>
      <c r="M1335" s="11">
        <f t="shared" si="1127"/>
        <v>1817</v>
      </c>
      <c r="N1335" s="11">
        <f t="shared" si="1127"/>
        <v>0</v>
      </c>
      <c r="O1335" s="11">
        <f t="shared" si="1127"/>
        <v>0</v>
      </c>
      <c r="P1335" s="11">
        <f t="shared" si="1127"/>
        <v>0</v>
      </c>
      <c r="Q1335" s="11">
        <f t="shared" si="1127"/>
        <v>0</v>
      </c>
      <c r="R1335" s="11">
        <f t="shared" si="1127"/>
        <v>0</v>
      </c>
      <c r="S1335" s="11">
        <f t="shared" si="1127"/>
        <v>1817</v>
      </c>
      <c r="T1335" s="11">
        <f t="shared" si="1127"/>
        <v>0</v>
      </c>
      <c r="U1335" s="11">
        <f t="shared" si="1128"/>
        <v>0</v>
      </c>
      <c r="V1335" s="11">
        <f t="shared" si="1128"/>
        <v>0</v>
      </c>
      <c r="W1335" s="11">
        <f t="shared" si="1128"/>
        <v>0</v>
      </c>
      <c r="X1335" s="11">
        <f t="shared" si="1128"/>
        <v>0</v>
      </c>
      <c r="Y1335" s="11">
        <f t="shared" si="1128"/>
        <v>1817</v>
      </c>
      <c r="Z1335" s="11">
        <f t="shared" si="1128"/>
        <v>0</v>
      </c>
    </row>
    <row r="1336" spans="1:26" hidden="1" x14ac:dyDescent="0.25">
      <c r="A1336" s="48" t="s">
        <v>270</v>
      </c>
      <c r="B1336" s="30" t="s">
        <v>255</v>
      </c>
      <c r="C1336" s="30" t="s">
        <v>33</v>
      </c>
      <c r="D1336" s="30" t="s">
        <v>80</v>
      </c>
      <c r="E1336" s="30" t="s">
        <v>298</v>
      </c>
      <c r="F1336" s="60" t="s">
        <v>271</v>
      </c>
      <c r="G1336" s="9">
        <v>1817</v>
      </c>
      <c r="H1336" s="9"/>
      <c r="I1336" s="86"/>
      <c r="J1336" s="86"/>
      <c r="K1336" s="86"/>
      <c r="L1336" s="86"/>
      <c r="M1336" s="9">
        <f>G1336+I1336+J1336+K1336+L1336</f>
        <v>1817</v>
      </c>
      <c r="N1336" s="9">
        <f>H1336+L1336</f>
        <v>0</v>
      </c>
      <c r="O1336" s="87"/>
      <c r="P1336" s="87"/>
      <c r="Q1336" s="87"/>
      <c r="R1336" s="87"/>
      <c r="S1336" s="9">
        <f>M1336+O1336+P1336+Q1336+R1336</f>
        <v>1817</v>
      </c>
      <c r="T1336" s="9">
        <f>N1336+R1336</f>
        <v>0</v>
      </c>
      <c r="U1336" s="87"/>
      <c r="V1336" s="87"/>
      <c r="W1336" s="87"/>
      <c r="X1336" s="87"/>
      <c r="Y1336" s="9">
        <f>S1336+U1336+V1336+W1336+X1336</f>
        <v>1817</v>
      </c>
      <c r="Z1336" s="9">
        <f>T1336+X1336</f>
        <v>0</v>
      </c>
    </row>
    <row r="1337" spans="1:26" ht="49.5" hidden="1" x14ac:dyDescent="0.25">
      <c r="A1337" s="50" t="s">
        <v>536</v>
      </c>
      <c r="B1337" s="30" t="s">
        <v>255</v>
      </c>
      <c r="C1337" s="30" t="s">
        <v>33</v>
      </c>
      <c r="D1337" s="30" t="s">
        <v>80</v>
      </c>
      <c r="E1337" s="30" t="s">
        <v>299</v>
      </c>
      <c r="F1337" s="30"/>
      <c r="G1337" s="11">
        <f t="shared" ref="G1337:V1338" si="1129">G1338</f>
        <v>360</v>
      </c>
      <c r="H1337" s="11">
        <f t="shared" si="1129"/>
        <v>0</v>
      </c>
      <c r="I1337" s="11">
        <f t="shared" si="1129"/>
        <v>0</v>
      </c>
      <c r="J1337" s="11">
        <f t="shared" si="1129"/>
        <v>0</v>
      </c>
      <c r="K1337" s="11">
        <f t="shared" si="1129"/>
        <v>0</v>
      </c>
      <c r="L1337" s="11">
        <f t="shared" si="1129"/>
        <v>0</v>
      </c>
      <c r="M1337" s="11">
        <f t="shared" si="1129"/>
        <v>360</v>
      </c>
      <c r="N1337" s="11">
        <f t="shared" si="1129"/>
        <v>0</v>
      </c>
      <c r="O1337" s="11">
        <f t="shared" si="1129"/>
        <v>0</v>
      </c>
      <c r="P1337" s="11">
        <f t="shared" si="1129"/>
        <v>0</v>
      </c>
      <c r="Q1337" s="11">
        <f t="shared" si="1129"/>
        <v>0</v>
      </c>
      <c r="R1337" s="11">
        <f t="shared" si="1129"/>
        <v>0</v>
      </c>
      <c r="S1337" s="11">
        <f t="shared" si="1129"/>
        <v>360</v>
      </c>
      <c r="T1337" s="11">
        <f t="shared" si="1129"/>
        <v>0</v>
      </c>
      <c r="U1337" s="11">
        <f t="shared" si="1129"/>
        <v>0</v>
      </c>
      <c r="V1337" s="11">
        <f t="shared" si="1129"/>
        <v>0</v>
      </c>
      <c r="W1337" s="11">
        <f t="shared" ref="U1337:Z1338" si="1130">W1338</f>
        <v>0</v>
      </c>
      <c r="X1337" s="11">
        <f t="shared" si="1130"/>
        <v>0</v>
      </c>
      <c r="Y1337" s="11">
        <f t="shared" si="1130"/>
        <v>360</v>
      </c>
      <c r="Z1337" s="11">
        <f t="shared" si="1130"/>
        <v>0</v>
      </c>
    </row>
    <row r="1338" spans="1:26" hidden="1" x14ac:dyDescent="0.25">
      <c r="A1338" s="48" t="s">
        <v>101</v>
      </c>
      <c r="B1338" s="30" t="s">
        <v>255</v>
      </c>
      <c r="C1338" s="30" t="s">
        <v>33</v>
      </c>
      <c r="D1338" s="30" t="s">
        <v>80</v>
      </c>
      <c r="E1338" s="30" t="s">
        <v>299</v>
      </c>
      <c r="F1338" s="30" t="s">
        <v>102</v>
      </c>
      <c r="G1338" s="11">
        <f t="shared" si="1129"/>
        <v>360</v>
      </c>
      <c r="H1338" s="11">
        <f t="shared" si="1129"/>
        <v>0</v>
      </c>
      <c r="I1338" s="11">
        <f t="shared" si="1129"/>
        <v>0</v>
      </c>
      <c r="J1338" s="11">
        <f t="shared" si="1129"/>
        <v>0</v>
      </c>
      <c r="K1338" s="11">
        <f t="shared" si="1129"/>
        <v>0</v>
      </c>
      <c r="L1338" s="11">
        <f t="shared" si="1129"/>
        <v>0</v>
      </c>
      <c r="M1338" s="11">
        <f t="shared" si="1129"/>
        <v>360</v>
      </c>
      <c r="N1338" s="11">
        <f t="shared" si="1129"/>
        <v>0</v>
      </c>
      <c r="O1338" s="11">
        <f t="shared" si="1129"/>
        <v>0</v>
      </c>
      <c r="P1338" s="11">
        <f t="shared" si="1129"/>
        <v>0</v>
      </c>
      <c r="Q1338" s="11">
        <f t="shared" si="1129"/>
        <v>0</v>
      </c>
      <c r="R1338" s="11">
        <f t="shared" si="1129"/>
        <v>0</v>
      </c>
      <c r="S1338" s="11">
        <f t="shared" si="1129"/>
        <v>360</v>
      </c>
      <c r="T1338" s="11">
        <f t="shared" si="1129"/>
        <v>0</v>
      </c>
      <c r="U1338" s="11">
        <f t="shared" si="1130"/>
        <v>0</v>
      </c>
      <c r="V1338" s="11">
        <f t="shared" si="1130"/>
        <v>0</v>
      </c>
      <c r="W1338" s="11">
        <f t="shared" si="1130"/>
        <v>0</v>
      </c>
      <c r="X1338" s="11">
        <f t="shared" si="1130"/>
        <v>0</v>
      </c>
      <c r="Y1338" s="11">
        <f t="shared" si="1130"/>
        <v>360</v>
      </c>
      <c r="Z1338" s="11">
        <f t="shared" si="1130"/>
        <v>0</v>
      </c>
    </row>
    <row r="1339" spans="1:26" hidden="1" x14ac:dyDescent="0.25">
      <c r="A1339" s="48" t="s">
        <v>270</v>
      </c>
      <c r="B1339" s="30" t="s">
        <v>255</v>
      </c>
      <c r="C1339" s="30" t="s">
        <v>33</v>
      </c>
      <c r="D1339" s="30" t="s">
        <v>80</v>
      </c>
      <c r="E1339" s="30" t="s">
        <v>299</v>
      </c>
      <c r="F1339" s="60" t="s">
        <v>271</v>
      </c>
      <c r="G1339" s="9">
        <v>360</v>
      </c>
      <c r="H1339" s="9"/>
      <c r="I1339" s="86"/>
      <c r="J1339" s="86"/>
      <c r="K1339" s="86"/>
      <c r="L1339" s="86"/>
      <c r="M1339" s="9">
        <f>G1339+I1339+J1339+K1339+L1339</f>
        <v>360</v>
      </c>
      <c r="N1339" s="9">
        <f>H1339+L1339</f>
        <v>0</v>
      </c>
      <c r="O1339" s="87"/>
      <c r="P1339" s="87"/>
      <c r="Q1339" s="87"/>
      <c r="R1339" s="87"/>
      <c r="S1339" s="9">
        <f>M1339+O1339+P1339+Q1339+R1339</f>
        <v>360</v>
      </c>
      <c r="T1339" s="9">
        <f>N1339+R1339</f>
        <v>0</v>
      </c>
      <c r="U1339" s="87"/>
      <c r="V1339" s="87"/>
      <c r="W1339" s="87"/>
      <c r="X1339" s="87"/>
      <c r="Y1339" s="9">
        <f>S1339+U1339+V1339+W1339+X1339</f>
        <v>360</v>
      </c>
      <c r="Z1339" s="9">
        <f>T1339+X1339</f>
        <v>0</v>
      </c>
    </row>
    <row r="1340" spans="1:26" ht="41.25" hidden="1" customHeight="1" x14ac:dyDescent="0.25">
      <c r="A1340" s="48" t="s">
        <v>300</v>
      </c>
      <c r="B1340" s="30" t="s">
        <v>255</v>
      </c>
      <c r="C1340" s="30" t="s">
        <v>33</v>
      </c>
      <c r="D1340" s="30" t="s">
        <v>80</v>
      </c>
      <c r="E1340" s="30" t="s">
        <v>301</v>
      </c>
      <c r="F1340" s="60"/>
      <c r="G1340" s="9">
        <f t="shared" ref="G1340:V1341" si="1131">G1341</f>
        <v>900</v>
      </c>
      <c r="H1340" s="9">
        <f t="shared" si="1131"/>
        <v>0</v>
      </c>
      <c r="I1340" s="9">
        <f t="shared" si="1131"/>
        <v>0</v>
      </c>
      <c r="J1340" s="9">
        <f t="shared" si="1131"/>
        <v>0</v>
      </c>
      <c r="K1340" s="9">
        <f t="shared" si="1131"/>
        <v>0</v>
      </c>
      <c r="L1340" s="9">
        <f t="shared" si="1131"/>
        <v>0</v>
      </c>
      <c r="M1340" s="9">
        <f t="shared" si="1131"/>
        <v>900</v>
      </c>
      <c r="N1340" s="9">
        <f t="shared" si="1131"/>
        <v>0</v>
      </c>
      <c r="O1340" s="9">
        <f t="shared" si="1131"/>
        <v>0</v>
      </c>
      <c r="P1340" s="9">
        <f t="shared" si="1131"/>
        <v>0</v>
      </c>
      <c r="Q1340" s="9">
        <f t="shared" si="1131"/>
        <v>0</v>
      </c>
      <c r="R1340" s="9">
        <f t="shared" si="1131"/>
        <v>0</v>
      </c>
      <c r="S1340" s="9">
        <f t="shared" si="1131"/>
        <v>900</v>
      </c>
      <c r="T1340" s="9">
        <f t="shared" si="1131"/>
        <v>0</v>
      </c>
      <c r="U1340" s="9">
        <f t="shared" si="1131"/>
        <v>0</v>
      </c>
      <c r="V1340" s="9">
        <f t="shared" si="1131"/>
        <v>0</v>
      </c>
      <c r="W1340" s="9">
        <f t="shared" ref="U1340:Z1341" si="1132">W1341</f>
        <v>0</v>
      </c>
      <c r="X1340" s="9">
        <f t="shared" si="1132"/>
        <v>0</v>
      </c>
      <c r="Y1340" s="9">
        <f t="shared" si="1132"/>
        <v>900</v>
      </c>
      <c r="Z1340" s="9">
        <f t="shared" si="1132"/>
        <v>0</v>
      </c>
    </row>
    <row r="1341" spans="1:26" hidden="1" x14ac:dyDescent="0.25">
      <c r="A1341" s="48" t="s">
        <v>101</v>
      </c>
      <c r="B1341" s="30" t="s">
        <v>255</v>
      </c>
      <c r="C1341" s="30" t="s">
        <v>33</v>
      </c>
      <c r="D1341" s="30" t="s">
        <v>80</v>
      </c>
      <c r="E1341" s="30" t="s">
        <v>301</v>
      </c>
      <c r="F1341" s="60" t="s">
        <v>102</v>
      </c>
      <c r="G1341" s="9">
        <f t="shared" si="1131"/>
        <v>900</v>
      </c>
      <c r="H1341" s="9">
        <f t="shared" si="1131"/>
        <v>0</v>
      </c>
      <c r="I1341" s="9">
        <f t="shared" si="1131"/>
        <v>0</v>
      </c>
      <c r="J1341" s="9">
        <f t="shared" si="1131"/>
        <v>0</v>
      </c>
      <c r="K1341" s="9">
        <f t="shared" si="1131"/>
        <v>0</v>
      </c>
      <c r="L1341" s="9">
        <f t="shared" si="1131"/>
        <v>0</v>
      </c>
      <c r="M1341" s="9">
        <f t="shared" si="1131"/>
        <v>900</v>
      </c>
      <c r="N1341" s="9">
        <f t="shared" si="1131"/>
        <v>0</v>
      </c>
      <c r="O1341" s="9">
        <f t="shared" si="1131"/>
        <v>0</v>
      </c>
      <c r="P1341" s="9">
        <f t="shared" si="1131"/>
        <v>0</v>
      </c>
      <c r="Q1341" s="9">
        <f t="shared" si="1131"/>
        <v>0</v>
      </c>
      <c r="R1341" s="9">
        <f t="shared" si="1131"/>
        <v>0</v>
      </c>
      <c r="S1341" s="9">
        <f t="shared" si="1131"/>
        <v>900</v>
      </c>
      <c r="T1341" s="9">
        <f t="shared" si="1131"/>
        <v>0</v>
      </c>
      <c r="U1341" s="9">
        <f t="shared" si="1132"/>
        <v>0</v>
      </c>
      <c r="V1341" s="9">
        <f t="shared" si="1132"/>
        <v>0</v>
      </c>
      <c r="W1341" s="9">
        <f t="shared" si="1132"/>
        <v>0</v>
      </c>
      <c r="X1341" s="9">
        <f t="shared" si="1132"/>
        <v>0</v>
      </c>
      <c r="Y1341" s="9">
        <f t="shared" si="1132"/>
        <v>900</v>
      </c>
      <c r="Z1341" s="9">
        <f t="shared" si="1132"/>
        <v>0</v>
      </c>
    </row>
    <row r="1342" spans="1:26" hidden="1" x14ac:dyDescent="0.25">
      <c r="A1342" s="48" t="s">
        <v>270</v>
      </c>
      <c r="B1342" s="30" t="s">
        <v>255</v>
      </c>
      <c r="C1342" s="30" t="s">
        <v>33</v>
      </c>
      <c r="D1342" s="30" t="s">
        <v>80</v>
      </c>
      <c r="E1342" s="30" t="s">
        <v>301</v>
      </c>
      <c r="F1342" s="60" t="s">
        <v>271</v>
      </c>
      <c r="G1342" s="9">
        <v>900</v>
      </c>
      <c r="H1342" s="9"/>
      <c r="I1342" s="86"/>
      <c r="J1342" s="86"/>
      <c r="K1342" s="86"/>
      <c r="L1342" s="86"/>
      <c r="M1342" s="9">
        <f>G1342+I1342+J1342+K1342+L1342</f>
        <v>900</v>
      </c>
      <c r="N1342" s="9">
        <f>H1342+L1342</f>
        <v>0</v>
      </c>
      <c r="O1342" s="87"/>
      <c r="P1342" s="87"/>
      <c r="Q1342" s="87"/>
      <c r="R1342" s="87"/>
      <c r="S1342" s="9">
        <f>M1342+O1342+P1342+Q1342+R1342</f>
        <v>900</v>
      </c>
      <c r="T1342" s="9">
        <f>N1342+R1342</f>
        <v>0</v>
      </c>
      <c r="U1342" s="87"/>
      <c r="V1342" s="87"/>
      <c r="W1342" s="87"/>
      <c r="X1342" s="87"/>
      <c r="Y1342" s="9">
        <f>S1342+U1342+V1342+W1342+X1342</f>
        <v>900</v>
      </c>
      <c r="Z1342" s="9">
        <f>T1342+X1342</f>
        <v>0</v>
      </c>
    </row>
    <row r="1343" spans="1:26" ht="82.5" hidden="1" x14ac:dyDescent="0.25">
      <c r="A1343" s="28" t="s">
        <v>302</v>
      </c>
      <c r="B1343" s="30" t="s">
        <v>255</v>
      </c>
      <c r="C1343" s="30" t="s">
        <v>33</v>
      </c>
      <c r="D1343" s="30" t="s">
        <v>80</v>
      </c>
      <c r="E1343" s="30" t="s">
        <v>303</v>
      </c>
      <c r="F1343" s="30"/>
      <c r="G1343" s="11">
        <f t="shared" ref="G1343:V1344" si="1133">G1344</f>
        <v>50</v>
      </c>
      <c r="H1343" s="11">
        <f t="shared" si="1133"/>
        <v>0</v>
      </c>
      <c r="I1343" s="11">
        <f t="shared" si="1133"/>
        <v>0</v>
      </c>
      <c r="J1343" s="11">
        <f t="shared" si="1133"/>
        <v>0</v>
      </c>
      <c r="K1343" s="11">
        <f t="shared" si="1133"/>
        <v>0</v>
      </c>
      <c r="L1343" s="11">
        <f t="shared" si="1133"/>
        <v>0</v>
      </c>
      <c r="M1343" s="11">
        <f t="shared" si="1133"/>
        <v>50</v>
      </c>
      <c r="N1343" s="11">
        <f t="shared" si="1133"/>
        <v>0</v>
      </c>
      <c r="O1343" s="11">
        <f t="shared" si="1133"/>
        <v>0</v>
      </c>
      <c r="P1343" s="11">
        <f t="shared" si="1133"/>
        <v>0</v>
      </c>
      <c r="Q1343" s="11">
        <f t="shared" si="1133"/>
        <v>0</v>
      </c>
      <c r="R1343" s="11">
        <f t="shared" si="1133"/>
        <v>0</v>
      </c>
      <c r="S1343" s="11">
        <f t="shared" si="1133"/>
        <v>50</v>
      </c>
      <c r="T1343" s="11">
        <f t="shared" si="1133"/>
        <v>0</v>
      </c>
      <c r="U1343" s="11">
        <f t="shared" si="1133"/>
        <v>0</v>
      </c>
      <c r="V1343" s="11">
        <f t="shared" si="1133"/>
        <v>0</v>
      </c>
      <c r="W1343" s="11">
        <f t="shared" ref="U1343:Z1344" si="1134">W1344</f>
        <v>0</v>
      </c>
      <c r="X1343" s="11">
        <f t="shared" si="1134"/>
        <v>0</v>
      </c>
      <c r="Y1343" s="11">
        <f t="shared" si="1134"/>
        <v>50</v>
      </c>
      <c r="Z1343" s="11">
        <f t="shared" si="1134"/>
        <v>0</v>
      </c>
    </row>
    <row r="1344" spans="1:26" hidden="1" x14ac:dyDescent="0.25">
      <c r="A1344" s="48" t="s">
        <v>101</v>
      </c>
      <c r="B1344" s="30" t="s">
        <v>255</v>
      </c>
      <c r="C1344" s="30" t="s">
        <v>33</v>
      </c>
      <c r="D1344" s="30" t="s">
        <v>80</v>
      </c>
      <c r="E1344" s="30" t="s">
        <v>303</v>
      </c>
      <c r="F1344" s="30" t="s">
        <v>102</v>
      </c>
      <c r="G1344" s="11">
        <f t="shared" si="1133"/>
        <v>50</v>
      </c>
      <c r="H1344" s="11">
        <f t="shared" si="1133"/>
        <v>0</v>
      </c>
      <c r="I1344" s="11">
        <f t="shared" si="1133"/>
        <v>0</v>
      </c>
      <c r="J1344" s="11">
        <f t="shared" si="1133"/>
        <v>0</v>
      </c>
      <c r="K1344" s="11">
        <f t="shared" si="1133"/>
        <v>0</v>
      </c>
      <c r="L1344" s="11">
        <f t="shared" si="1133"/>
        <v>0</v>
      </c>
      <c r="M1344" s="11">
        <f t="shared" si="1133"/>
        <v>50</v>
      </c>
      <c r="N1344" s="11">
        <f t="shared" si="1133"/>
        <v>0</v>
      </c>
      <c r="O1344" s="11">
        <f t="shared" si="1133"/>
        <v>0</v>
      </c>
      <c r="P1344" s="11">
        <f t="shared" si="1133"/>
        <v>0</v>
      </c>
      <c r="Q1344" s="11">
        <f t="shared" si="1133"/>
        <v>0</v>
      </c>
      <c r="R1344" s="11">
        <f t="shared" si="1133"/>
        <v>0</v>
      </c>
      <c r="S1344" s="11">
        <f t="shared" si="1133"/>
        <v>50</v>
      </c>
      <c r="T1344" s="11">
        <f t="shared" si="1133"/>
        <v>0</v>
      </c>
      <c r="U1344" s="11">
        <f t="shared" si="1134"/>
        <v>0</v>
      </c>
      <c r="V1344" s="11">
        <f t="shared" si="1134"/>
        <v>0</v>
      </c>
      <c r="W1344" s="11">
        <f t="shared" si="1134"/>
        <v>0</v>
      </c>
      <c r="X1344" s="11">
        <f t="shared" si="1134"/>
        <v>0</v>
      </c>
      <c r="Y1344" s="11">
        <f t="shared" si="1134"/>
        <v>50</v>
      </c>
      <c r="Z1344" s="11">
        <f t="shared" si="1134"/>
        <v>0</v>
      </c>
    </row>
    <row r="1345" spans="1:26" hidden="1" x14ac:dyDescent="0.25">
      <c r="A1345" s="48" t="s">
        <v>270</v>
      </c>
      <c r="B1345" s="30" t="s">
        <v>255</v>
      </c>
      <c r="C1345" s="30" t="s">
        <v>33</v>
      </c>
      <c r="D1345" s="30" t="s">
        <v>80</v>
      </c>
      <c r="E1345" s="30" t="s">
        <v>303</v>
      </c>
      <c r="F1345" s="60" t="s">
        <v>271</v>
      </c>
      <c r="G1345" s="9">
        <v>50</v>
      </c>
      <c r="H1345" s="9"/>
      <c r="I1345" s="86"/>
      <c r="J1345" s="86"/>
      <c r="K1345" s="86"/>
      <c r="L1345" s="86"/>
      <c r="M1345" s="9">
        <f>G1345+I1345+J1345+K1345+L1345</f>
        <v>50</v>
      </c>
      <c r="N1345" s="9">
        <f>H1345+L1345</f>
        <v>0</v>
      </c>
      <c r="O1345" s="87"/>
      <c r="P1345" s="87"/>
      <c r="Q1345" s="87"/>
      <c r="R1345" s="87"/>
      <c r="S1345" s="9">
        <f>M1345+O1345+P1345+Q1345+R1345</f>
        <v>50</v>
      </c>
      <c r="T1345" s="9">
        <f>N1345+R1345</f>
        <v>0</v>
      </c>
      <c r="U1345" s="87"/>
      <c r="V1345" s="87"/>
      <c r="W1345" s="87"/>
      <c r="X1345" s="87"/>
      <c r="Y1345" s="9">
        <f>S1345+U1345+V1345+W1345+X1345</f>
        <v>50</v>
      </c>
      <c r="Z1345" s="9">
        <f>T1345+X1345</f>
        <v>0</v>
      </c>
    </row>
    <row r="1346" spans="1:26" ht="66" hidden="1" x14ac:dyDescent="0.25">
      <c r="A1346" s="50" t="s">
        <v>304</v>
      </c>
      <c r="B1346" s="30" t="s">
        <v>255</v>
      </c>
      <c r="C1346" s="30" t="s">
        <v>33</v>
      </c>
      <c r="D1346" s="30" t="s">
        <v>80</v>
      </c>
      <c r="E1346" s="30" t="s">
        <v>305</v>
      </c>
      <c r="F1346" s="30"/>
      <c r="G1346" s="11">
        <f t="shared" ref="G1346:V1347" si="1135">G1347</f>
        <v>636</v>
      </c>
      <c r="H1346" s="11">
        <f t="shared" si="1135"/>
        <v>0</v>
      </c>
      <c r="I1346" s="11">
        <f t="shared" si="1135"/>
        <v>0</v>
      </c>
      <c r="J1346" s="11">
        <f t="shared" si="1135"/>
        <v>0</v>
      </c>
      <c r="K1346" s="11">
        <f t="shared" si="1135"/>
        <v>0</v>
      </c>
      <c r="L1346" s="11">
        <f t="shared" si="1135"/>
        <v>0</v>
      </c>
      <c r="M1346" s="11">
        <f t="shared" si="1135"/>
        <v>636</v>
      </c>
      <c r="N1346" s="11">
        <f t="shared" si="1135"/>
        <v>0</v>
      </c>
      <c r="O1346" s="11">
        <f t="shared" si="1135"/>
        <v>0</v>
      </c>
      <c r="P1346" s="11">
        <f t="shared" si="1135"/>
        <v>0</v>
      </c>
      <c r="Q1346" s="11">
        <f t="shared" si="1135"/>
        <v>0</v>
      </c>
      <c r="R1346" s="11">
        <f t="shared" si="1135"/>
        <v>0</v>
      </c>
      <c r="S1346" s="11">
        <f t="shared" si="1135"/>
        <v>636</v>
      </c>
      <c r="T1346" s="11">
        <f t="shared" si="1135"/>
        <v>0</v>
      </c>
      <c r="U1346" s="11">
        <f t="shared" si="1135"/>
        <v>0</v>
      </c>
      <c r="V1346" s="11">
        <f t="shared" si="1135"/>
        <v>0</v>
      </c>
      <c r="W1346" s="11">
        <f t="shared" ref="U1346:Z1347" si="1136">W1347</f>
        <v>0</v>
      </c>
      <c r="X1346" s="11">
        <f t="shared" si="1136"/>
        <v>0</v>
      </c>
      <c r="Y1346" s="11">
        <f t="shared" si="1136"/>
        <v>636</v>
      </c>
      <c r="Z1346" s="11">
        <f t="shared" si="1136"/>
        <v>0</v>
      </c>
    </row>
    <row r="1347" spans="1:26" hidden="1" x14ac:dyDescent="0.25">
      <c r="A1347" s="48" t="s">
        <v>101</v>
      </c>
      <c r="B1347" s="30" t="s">
        <v>255</v>
      </c>
      <c r="C1347" s="30" t="s">
        <v>33</v>
      </c>
      <c r="D1347" s="30" t="s">
        <v>80</v>
      </c>
      <c r="E1347" s="30" t="s">
        <v>305</v>
      </c>
      <c r="F1347" s="30" t="s">
        <v>102</v>
      </c>
      <c r="G1347" s="11">
        <f t="shared" si="1135"/>
        <v>636</v>
      </c>
      <c r="H1347" s="11">
        <f t="shared" si="1135"/>
        <v>0</v>
      </c>
      <c r="I1347" s="11">
        <f t="shared" si="1135"/>
        <v>0</v>
      </c>
      <c r="J1347" s="11">
        <f t="shared" si="1135"/>
        <v>0</v>
      </c>
      <c r="K1347" s="11">
        <f t="shared" si="1135"/>
        <v>0</v>
      </c>
      <c r="L1347" s="11">
        <f t="shared" si="1135"/>
        <v>0</v>
      </c>
      <c r="M1347" s="11">
        <f t="shared" si="1135"/>
        <v>636</v>
      </c>
      <c r="N1347" s="11">
        <f t="shared" si="1135"/>
        <v>0</v>
      </c>
      <c r="O1347" s="11">
        <f t="shared" si="1135"/>
        <v>0</v>
      </c>
      <c r="P1347" s="11">
        <f t="shared" si="1135"/>
        <v>0</v>
      </c>
      <c r="Q1347" s="11">
        <f t="shared" si="1135"/>
        <v>0</v>
      </c>
      <c r="R1347" s="11">
        <f t="shared" si="1135"/>
        <v>0</v>
      </c>
      <c r="S1347" s="11">
        <f t="shared" si="1135"/>
        <v>636</v>
      </c>
      <c r="T1347" s="11">
        <f t="shared" si="1135"/>
        <v>0</v>
      </c>
      <c r="U1347" s="11">
        <f t="shared" si="1136"/>
        <v>0</v>
      </c>
      <c r="V1347" s="11">
        <f t="shared" si="1136"/>
        <v>0</v>
      </c>
      <c r="W1347" s="11">
        <f t="shared" si="1136"/>
        <v>0</v>
      </c>
      <c r="X1347" s="11">
        <f t="shared" si="1136"/>
        <v>0</v>
      </c>
      <c r="Y1347" s="11">
        <f t="shared" si="1136"/>
        <v>636</v>
      </c>
      <c r="Z1347" s="11">
        <f t="shared" si="1136"/>
        <v>0</v>
      </c>
    </row>
    <row r="1348" spans="1:26" hidden="1" x14ac:dyDescent="0.25">
      <c r="A1348" s="48" t="s">
        <v>270</v>
      </c>
      <c r="B1348" s="30" t="s">
        <v>255</v>
      </c>
      <c r="C1348" s="30" t="s">
        <v>33</v>
      </c>
      <c r="D1348" s="30" t="s">
        <v>80</v>
      </c>
      <c r="E1348" s="30" t="s">
        <v>305</v>
      </c>
      <c r="F1348" s="60" t="s">
        <v>271</v>
      </c>
      <c r="G1348" s="9">
        <v>636</v>
      </c>
      <c r="H1348" s="9"/>
      <c r="I1348" s="86"/>
      <c r="J1348" s="86"/>
      <c r="K1348" s="86"/>
      <c r="L1348" s="86"/>
      <c r="M1348" s="9">
        <f>G1348+I1348+J1348+K1348+L1348</f>
        <v>636</v>
      </c>
      <c r="N1348" s="9">
        <f>H1348+L1348</f>
        <v>0</v>
      </c>
      <c r="O1348" s="87"/>
      <c r="P1348" s="87"/>
      <c r="Q1348" s="87"/>
      <c r="R1348" s="87"/>
      <c r="S1348" s="9">
        <f>M1348+O1348+P1348+Q1348+R1348</f>
        <v>636</v>
      </c>
      <c r="T1348" s="9">
        <f>N1348+R1348</f>
        <v>0</v>
      </c>
      <c r="U1348" s="87"/>
      <c r="V1348" s="87"/>
      <c r="W1348" s="87"/>
      <c r="X1348" s="87"/>
      <c r="Y1348" s="9">
        <f>S1348+U1348+V1348+W1348+X1348</f>
        <v>636</v>
      </c>
      <c r="Z1348" s="9">
        <f>T1348+X1348</f>
        <v>0</v>
      </c>
    </row>
    <row r="1349" spans="1:26" ht="108" hidden="1" customHeight="1" x14ac:dyDescent="0.25">
      <c r="A1349" s="50" t="s">
        <v>306</v>
      </c>
      <c r="B1349" s="30" t="s">
        <v>255</v>
      </c>
      <c r="C1349" s="30" t="s">
        <v>33</v>
      </c>
      <c r="D1349" s="30" t="s">
        <v>80</v>
      </c>
      <c r="E1349" s="30" t="s">
        <v>307</v>
      </c>
      <c r="F1349" s="30"/>
      <c r="G1349" s="11">
        <f t="shared" ref="G1349:V1350" si="1137">G1350</f>
        <v>12</v>
      </c>
      <c r="H1349" s="11">
        <f t="shared" si="1137"/>
        <v>0</v>
      </c>
      <c r="I1349" s="11">
        <f t="shared" si="1137"/>
        <v>0</v>
      </c>
      <c r="J1349" s="11">
        <f t="shared" si="1137"/>
        <v>0</v>
      </c>
      <c r="K1349" s="11">
        <f t="shared" si="1137"/>
        <v>0</v>
      </c>
      <c r="L1349" s="11">
        <f t="shared" si="1137"/>
        <v>0</v>
      </c>
      <c r="M1349" s="11">
        <f t="shared" si="1137"/>
        <v>12</v>
      </c>
      <c r="N1349" s="11">
        <f t="shared" si="1137"/>
        <v>0</v>
      </c>
      <c r="O1349" s="11">
        <f t="shared" si="1137"/>
        <v>0</v>
      </c>
      <c r="P1349" s="11">
        <f t="shared" si="1137"/>
        <v>0</v>
      </c>
      <c r="Q1349" s="11">
        <f t="shared" si="1137"/>
        <v>0</v>
      </c>
      <c r="R1349" s="11">
        <f t="shared" si="1137"/>
        <v>0</v>
      </c>
      <c r="S1349" s="11">
        <f t="shared" si="1137"/>
        <v>12</v>
      </c>
      <c r="T1349" s="11">
        <f t="shared" si="1137"/>
        <v>0</v>
      </c>
      <c r="U1349" s="11">
        <f t="shared" si="1137"/>
        <v>0</v>
      </c>
      <c r="V1349" s="11">
        <f t="shared" si="1137"/>
        <v>0</v>
      </c>
      <c r="W1349" s="11">
        <f t="shared" ref="U1349:Z1350" si="1138">W1350</f>
        <v>0</v>
      </c>
      <c r="X1349" s="11">
        <f t="shared" si="1138"/>
        <v>0</v>
      </c>
      <c r="Y1349" s="11">
        <f t="shared" si="1138"/>
        <v>12</v>
      </c>
      <c r="Z1349" s="11">
        <f t="shared" si="1138"/>
        <v>0</v>
      </c>
    </row>
    <row r="1350" spans="1:26" hidden="1" x14ac:dyDescent="0.25">
      <c r="A1350" s="48" t="s">
        <v>101</v>
      </c>
      <c r="B1350" s="30" t="s">
        <v>255</v>
      </c>
      <c r="C1350" s="30" t="s">
        <v>33</v>
      </c>
      <c r="D1350" s="30" t="s">
        <v>80</v>
      </c>
      <c r="E1350" s="30" t="s">
        <v>307</v>
      </c>
      <c r="F1350" s="30" t="s">
        <v>102</v>
      </c>
      <c r="G1350" s="11">
        <f t="shared" si="1137"/>
        <v>12</v>
      </c>
      <c r="H1350" s="11">
        <f t="shared" si="1137"/>
        <v>0</v>
      </c>
      <c r="I1350" s="11">
        <f t="shared" si="1137"/>
        <v>0</v>
      </c>
      <c r="J1350" s="11">
        <f t="shared" si="1137"/>
        <v>0</v>
      </c>
      <c r="K1350" s="11">
        <f t="shared" si="1137"/>
        <v>0</v>
      </c>
      <c r="L1350" s="11">
        <f t="shared" si="1137"/>
        <v>0</v>
      </c>
      <c r="M1350" s="11">
        <f t="shared" si="1137"/>
        <v>12</v>
      </c>
      <c r="N1350" s="11">
        <f t="shared" si="1137"/>
        <v>0</v>
      </c>
      <c r="O1350" s="11">
        <f t="shared" si="1137"/>
        <v>0</v>
      </c>
      <c r="P1350" s="11">
        <f t="shared" si="1137"/>
        <v>0</v>
      </c>
      <c r="Q1350" s="11">
        <f t="shared" si="1137"/>
        <v>0</v>
      </c>
      <c r="R1350" s="11">
        <f t="shared" si="1137"/>
        <v>0</v>
      </c>
      <c r="S1350" s="11">
        <f t="shared" si="1137"/>
        <v>12</v>
      </c>
      <c r="T1350" s="11">
        <f t="shared" si="1137"/>
        <v>0</v>
      </c>
      <c r="U1350" s="11">
        <f t="shared" si="1138"/>
        <v>0</v>
      </c>
      <c r="V1350" s="11">
        <f t="shared" si="1138"/>
        <v>0</v>
      </c>
      <c r="W1350" s="11">
        <f t="shared" si="1138"/>
        <v>0</v>
      </c>
      <c r="X1350" s="11">
        <f t="shared" si="1138"/>
        <v>0</v>
      </c>
      <c r="Y1350" s="11">
        <f t="shared" si="1138"/>
        <v>12</v>
      </c>
      <c r="Z1350" s="11">
        <f t="shared" si="1138"/>
        <v>0</v>
      </c>
    </row>
    <row r="1351" spans="1:26" hidden="1" x14ac:dyDescent="0.25">
      <c r="A1351" s="48" t="s">
        <v>270</v>
      </c>
      <c r="B1351" s="30" t="s">
        <v>255</v>
      </c>
      <c r="C1351" s="30" t="s">
        <v>33</v>
      </c>
      <c r="D1351" s="30" t="s">
        <v>80</v>
      </c>
      <c r="E1351" s="30" t="s">
        <v>307</v>
      </c>
      <c r="F1351" s="60" t="s">
        <v>271</v>
      </c>
      <c r="G1351" s="9">
        <v>12</v>
      </c>
      <c r="H1351" s="9"/>
      <c r="I1351" s="86"/>
      <c r="J1351" s="86"/>
      <c r="K1351" s="86"/>
      <c r="L1351" s="86"/>
      <c r="M1351" s="9">
        <f>G1351+I1351+J1351+K1351+L1351</f>
        <v>12</v>
      </c>
      <c r="N1351" s="9">
        <f>H1351+L1351</f>
        <v>0</v>
      </c>
      <c r="O1351" s="87"/>
      <c r="P1351" s="87"/>
      <c r="Q1351" s="87"/>
      <c r="R1351" s="87"/>
      <c r="S1351" s="9">
        <f>M1351+O1351+P1351+Q1351+R1351</f>
        <v>12</v>
      </c>
      <c r="T1351" s="9">
        <f>N1351+R1351</f>
        <v>0</v>
      </c>
      <c r="U1351" s="87"/>
      <c r="V1351" s="87"/>
      <c r="W1351" s="87"/>
      <c r="X1351" s="87"/>
      <c r="Y1351" s="9">
        <f>S1351+U1351+V1351+W1351+X1351</f>
        <v>12</v>
      </c>
      <c r="Z1351" s="9">
        <f>T1351+X1351</f>
        <v>0</v>
      </c>
    </row>
    <row r="1352" spans="1:26" ht="198" hidden="1" x14ac:dyDescent="0.25">
      <c r="A1352" s="45" t="s">
        <v>308</v>
      </c>
      <c r="B1352" s="30" t="s">
        <v>255</v>
      </c>
      <c r="C1352" s="30" t="s">
        <v>33</v>
      </c>
      <c r="D1352" s="30" t="s">
        <v>80</v>
      </c>
      <c r="E1352" s="30" t="s">
        <v>309</v>
      </c>
      <c r="F1352" s="30"/>
      <c r="G1352" s="19">
        <f t="shared" ref="G1352:V1353" si="1139">G1353</f>
        <v>9</v>
      </c>
      <c r="H1352" s="19">
        <f t="shared" si="1139"/>
        <v>0</v>
      </c>
      <c r="I1352" s="19">
        <f t="shared" si="1139"/>
        <v>0</v>
      </c>
      <c r="J1352" s="19">
        <f t="shared" si="1139"/>
        <v>0</v>
      </c>
      <c r="K1352" s="19">
        <f t="shared" si="1139"/>
        <v>0</v>
      </c>
      <c r="L1352" s="19">
        <f t="shared" si="1139"/>
        <v>0</v>
      </c>
      <c r="M1352" s="19">
        <f t="shared" si="1139"/>
        <v>9</v>
      </c>
      <c r="N1352" s="19">
        <f t="shared" si="1139"/>
        <v>0</v>
      </c>
      <c r="O1352" s="19">
        <f t="shared" si="1139"/>
        <v>0</v>
      </c>
      <c r="P1352" s="19">
        <f t="shared" si="1139"/>
        <v>0</v>
      </c>
      <c r="Q1352" s="19">
        <f t="shared" si="1139"/>
        <v>0</v>
      </c>
      <c r="R1352" s="19">
        <f t="shared" si="1139"/>
        <v>0</v>
      </c>
      <c r="S1352" s="19">
        <f t="shared" si="1139"/>
        <v>9</v>
      </c>
      <c r="T1352" s="19">
        <f t="shared" si="1139"/>
        <v>0</v>
      </c>
      <c r="U1352" s="19">
        <f t="shared" si="1139"/>
        <v>0</v>
      </c>
      <c r="V1352" s="19">
        <f t="shared" si="1139"/>
        <v>0</v>
      </c>
      <c r="W1352" s="19">
        <f t="shared" ref="U1352:Z1353" si="1140">W1353</f>
        <v>0</v>
      </c>
      <c r="X1352" s="19">
        <f t="shared" si="1140"/>
        <v>0</v>
      </c>
      <c r="Y1352" s="19">
        <f t="shared" si="1140"/>
        <v>9</v>
      </c>
      <c r="Z1352" s="19">
        <f t="shared" si="1140"/>
        <v>0</v>
      </c>
    </row>
    <row r="1353" spans="1:26" hidden="1" x14ac:dyDescent="0.25">
      <c r="A1353" s="44" t="s">
        <v>101</v>
      </c>
      <c r="B1353" s="30" t="s">
        <v>255</v>
      </c>
      <c r="C1353" s="30" t="s">
        <v>33</v>
      </c>
      <c r="D1353" s="30" t="s">
        <v>80</v>
      </c>
      <c r="E1353" s="30" t="s">
        <v>309</v>
      </c>
      <c r="F1353" s="30" t="s">
        <v>102</v>
      </c>
      <c r="G1353" s="19">
        <f t="shared" si="1139"/>
        <v>9</v>
      </c>
      <c r="H1353" s="19">
        <f t="shared" si="1139"/>
        <v>0</v>
      </c>
      <c r="I1353" s="19">
        <f t="shared" si="1139"/>
        <v>0</v>
      </c>
      <c r="J1353" s="19">
        <f t="shared" si="1139"/>
        <v>0</v>
      </c>
      <c r="K1353" s="19">
        <f t="shared" si="1139"/>
        <v>0</v>
      </c>
      <c r="L1353" s="19">
        <f t="shared" si="1139"/>
        <v>0</v>
      </c>
      <c r="M1353" s="19">
        <f t="shared" si="1139"/>
        <v>9</v>
      </c>
      <c r="N1353" s="19">
        <f t="shared" si="1139"/>
        <v>0</v>
      </c>
      <c r="O1353" s="19">
        <f t="shared" si="1139"/>
        <v>0</v>
      </c>
      <c r="P1353" s="19">
        <f t="shared" si="1139"/>
        <v>0</v>
      </c>
      <c r="Q1353" s="19">
        <f t="shared" si="1139"/>
        <v>0</v>
      </c>
      <c r="R1353" s="19">
        <f t="shared" si="1139"/>
        <v>0</v>
      </c>
      <c r="S1353" s="19">
        <f t="shared" si="1139"/>
        <v>9</v>
      </c>
      <c r="T1353" s="19">
        <f t="shared" si="1139"/>
        <v>0</v>
      </c>
      <c r="U1353" s="19">
        <f t="shared" si="1140"/>
        <v>0</v>
      </c>
      <c r="V1353" s="19">
        <f t="shared" si="1140"/>
        <v>0</v>
      </c>
      <c r="W1353" s="19">
        <f t="shared" si="1140"/>
        <v>0</v>
      </c>
      <c r="X1353" s="19">
        <f t="shared" si="1140"/>
        <v>0</v>
      </c>
      <c r="Y1353" s="19">
        <f t="shared" si="1140"/>
        <v>9</v>
      </c>
      <c r="Z1353" s="19">
        <f t="shared" si="1140"/>
        <v>0</v>
      </c>
    </row>
    <row r="1354" spans="1:26" hidden="1" x14ac:dyDescent="0.25">
      <c r="A1354" s="44" t="s">
        <v>270</v>
      </c>
      <c r="B1354" s="30" t="s">
        <v>255</v>
      </c>
      <c r="C1354" s="30" t="s">
        <v>33</v>
      </c>
      <c r="D1354" s="30" t="s">
        <v>80</v>
      </c>
      <c r="E1354" s="30" t="s">
        <v>309</v>
      </c>
      <c r="F1354" s="60" t="s">
        <v>271</v>
      </c>
      <c r="G1354" s="9">
        <v>9</v>
      </c>
      <c r="H1354" s="9"/>
      <c r="I1354" s="86"/>
      <c r="J1354" s="86"/>
      <c r="K1354" s="86"/>
      <c r="L1354" s="86"/>
      <c r="M1354" s="9">
        <f>G1354+I1354+J1354+K1354+L1354</f>
        <v>9</v>
      </c>
      <c r="N1354" s="9">
        <f>H1354+L1354</f>
        <v>0</v>
      </c>
      <c r="O1354" s="87"/>
      <c r="P1354" s="87"/>
      <c r="Q1354" s="87"/>
      <c r="R1354" s="87"/>
      <c r="S1354" s="9">
        <f>M1354+O1354+P1354+Q1354+R1354</f>
        <v>9</v>
      </c>
      <c r="T1354" s="9">
        <f>N1354+R1354</f>
        <v>0</v>
      </c>
      <c r="U1354" s="87"/>
      <c r="V1354" s="87"/>
      <c r="W1354" s="87"/>
      <c r="X1354" s="87"/>
      <c r="Y1354" s="9">
        <f>S1354+U1354+V1354+W1354+X1354</f>
        <v>9</v>
      </c>
      <c r="Z1354" s="9">
        <f>T1354+X1354</f>
        <v>0</v>
      </c>
    </row>
    <row r="1355" spans="1:26" ht="33" hidden="1" x14ac:dyDescent="0.25">
      <c r="A1355" s="50" t="s">
        <v>310</v>
      </c>
      <c r="B1355" s="30" t="s">
        <v>255</v>
      </c>
      <c r="C1355" s="30" t="s">
        <v>33</v>
      </c>
      <c r="D1355" s="30" t="s">
        <v>80</v>
      </c>
      <c r="E1355" s="30" t="s">
        <v>311</v>
      </c>
      <c r="F1355" s="30"/>
      <c r="G1355" s="11">
        <f t="shared" ref="G1355:V1356" si="1141">G1356</f>
        <v>30</v>
      </c>
      <c r="H1355" s="11">
        <f t="shared" si="1141"/>
        <v>0</v>
      </c>
      <c r="I1355" s="11">
        <f t="shared" si="1141"/>
        <v>0</v>
      </c>
      <c r="J1355" s="11">
        <f t="shared" si="1141"/>
        <v>0</v>
      </c>
      <c r="K1355" s="11">
        <f t="shared" si="1141"/>
        <v>0</v>
      </c>
      <c r="L1355" s="11">
        <f t="shared" si="1141"/>
        <v>0</v>
      </c>
      <c r="M1355" s="11">
        <f t="shared" si="1141"/>
        <v>30</v>
      </c>
      <c r="N1355" s="11">
        <f t="shared" si="1141"/>
        <v>0</v>
      </c>
      <c r="O1355" s="11">
        <f t="shared" si="1141"/>
        <v>0</v>
      </c>
      <c r="P1355" s="11">
        <f t="shared" si="1141"/>
        <v>0</v>
      </c>
      <c r="Q1355" s="11">
        <f t="shared" si="1141"/>
        <v>0</v>
      </c>
      <c r="R1355" s="11">
        <f t="shared" si="1141"/>
        <v>0</v>
      </c>
      <c r="S1355" s="11">
        <f t="shared" si="1141"/>
        <v>30</v>
      </c>
      <c r="T1355" s="11">
        <f t="shared" si="1141"/>
        <v>0</v>
      </c>
      <c r="U1355" s="11">
        <f t="shared" si="1141"/>
        <v>0</v>
      </c>
      <c r="V1355" s="11">
        <f t="shared" si="1141"/>
        <v>0</v>
      </c>
      <c r="W1355" s="11">
        <f t="shared" ref="U1355:Z1356" si="1142">W1356</f>
        <v>0</v>
      </c>
      <c r="X1355" s="11">
        <f t="shared" si="1142"/>
        <v>0</v>
      </c>
      <c r="Y1355" s="11">
        <f t="shared" si="1142"/>
        <v>30</v>
      </c>
      <c r="Z1355" s="11">
        <f t="shared" si="1142"/>
        <v>0</v>
      </c>
    </row>
    <row r="1356" spans="1:26" hidden="1" x14ac:dyDescent="0.25">
      <c r="A1356" s="48" t="s">
        <v>101</v>
      </c>
      <c r="B1356" s="30" t="s">
        <v>255</v>
      </c>
      <c r="C1356" s="30" t="s">
        <v>33</v>
      </c>
      <c r="D1356" s="30" t="s">
        <v>80</v>
      </c>
      <c r="E1356" s="30" t="s">
        <v>311</v>
      </c>
      <c r="F1356" s="30" t="s">
        <v>102</v>
      </c>
      <c r="G1356" s="11">
        <f t="shared" si="1141"/>
        <v>30</v>
      </c>
      <c r="H1356" s="11">
        <f t="shared" si="1141"/>
        <v>0</v>
      </c>
      <c r="I1356" s="11">
        <f t="shared" si="1141"/>
        <v>0</v>
      </c>
      <c r="J1356" s="11">
        <f t="shared" si="1141"/>
        <v>0</v>
      </c>
      <c r="K1356" s="11">
        <f t="shared" si="1141"/>
        <v>0</v>
      </c>
      <c r="L1356" s="11">
        <f t="shared" si="1141"/>
        <v>0</v>
      </c>
      <c r="M1356" s="11">
        <f t="shared" si="1141"/>
        <v>30</v>
      </c>
      <c r="N1356" s="11">
        <f t="shared" si="1141"/>
        <v>0</v>
      </c>
      <c r="O1356" s="11">
        <f t="shared" si="1141"/>
        <v>0</v>
      </c>
      <c r="P1356" s="11">
        <f t="shared" si="1141"/>
        <v>0</v>
      </c>
      <c r="Q1356" s="11">
        <f t="shared" si="1141"/>
        <v>0</v>
      </c>
      <c r="R1356" s="11">
        <f t="shared" si="1141"/>
        <v>0</v>
      </c>
      <c r="S1356" s="11">
        <f t="shared" si="1141"/>
        <v>30</v>
      </c>
      <c r="T1356" s="11">
        <f t="shared" si="1141"/>
        <v>0</v>
      </c>
      <c r="U1356" s="11">
        <f t="shared" si="1142"/>
        <v>0</v>
      </c>
      <c r="V1356" s="11">
        <f t="shared" si="1142"/>
        <v>0</v>
      </c>
      <c r="W1356" s="11">
        <f t="shared" si="1142"/>
        <v>0</v>
      </c>
      <c r="X1356" s="11">
        <f t="shared" si="1142"/>
        <v>0</v>
      </c>
      <c r="Y1356" s="11">
        <f t="shared" si="1142"/>
        <v>30</v>
      </c>
      <c r="Z1356" s="11">
        <f t="shared" si="1142"/>
        <v>0</v>
      </c>
    </row>
    <row r="1357" spans="1:26" hidden="1" x14ac:dyDescent="0.25">
      <c r="A1357" s="48" t="s">
        <v>270</v>
      </c>
      <c r="B1357" s="30" t="s">
        <v>255</v>
      </c>
      <c r="C1357" s="30" t="s">
        <v>33</v>
      </c>
      <c r="D1357" s="30" t="s">
        <v>80</v>
      </c>
      <c r="E1357" s="30" t="s">
        <v>311</v>
      </c>
      <c r="F1357" s="60" t="s">
        <v>271</v>
      </c>
      <c r="G1357" s="9">
        <v>30</v>
      </c>
      <c r="H1357" s="9"/>
      <c r="I1357" s="86"/>
      <c r="J1357" s="86"/>
      <c r="K1357" s="86"/>
      <c r="L1357" s="86"/>
      <c r="M1357" s="9">
        <f>G1357+I1357+J1357+K1357+L1357</f>
        <v>30</v>
      </c>
      <c r="N1357" s="9">
        <f>H1357+L1357</f>
        <v>0</v>
      </c>
      <c r="O1357" s="87"/>
      <c r="P1357" s="87"/>
      <c r="Q1357" s="87"/>
      <c r="R1357" s="87"/>
      <c r="S1357" s="9">
        <f>M1357+O1357+P1357+Q1357+R1357</f>
        <v>30</v>
      </c>
      <c r="T1357" s="9">
        <f>N1357+R1357</f>
        <v>0</v>
      </c>
      <c r="U1357" s="87"/>
      <c r="V1357" s="87"/>
      <c r="W1357" s="87"/>
      <c r="X1357" s="87"/>
      <c r="Y1357" s="9">
        <f>S1357+U1357+V1357+W1357+X1357</f>
        <v>30</v>
      </c>
      <c r="Z1357" s="9">
        <f>T1357+X1357</f>
        <v>0</v>
      </c>
    </row>
    <row r="1358" spans="1:26" ht="33" hidden="1" x14ac:dyDescent="0.25">
      <c r="A1358" s="50" t="s">
        <v>312</v>
      </c>
      <c r="B1358" s="30" t="s">
        <v>255</v>
      </c>
      <c r="C1358" s="30" t="s">
        <v>33</v>
      </c>
      <c r="D1358" s="30" t="s">
        <v>80</v>
      </c>
      <c r="E1358" s="30" t="s">
        <v>313</v>
      </c>
      <c r="F1358" s="30"/>
      <c r="G1358" s="11">
        <f t="shared" ref="G1358:V1359" si="1143">G1359</f>
        <v>3267</v>
      </c>
      <c r="H1358" s="11">
        <f t="shared" si="1143"/>
        <v>0</v>
      </c>
      <c r="I1358" s="11">
        <f t="shared" si="1143"/>
        <v>0</v>
      </c>
      <c r="J1358" s="11">
        <f t="shared" si="1143"/>
        <v>0</v>
      </c>
      <c r="K1358" s="11">
        <f t="shared" si="1143"/>
        <v>0</v>
      </c>
      <c r="L1358" s="11">
        <f t="shared" si="1143"/>
        <v>0</v>
      </c>
      <c r="M1358" s="11">
        <f t="shared" si="1143"/>
        <v>3267</v>
      </c>
      <c r="N1358" s="11">
        <f t="shared" si="1143"/>
        <v>0</v>
      </c>
      <c r="O1358" s="11">
        <f t="shared" si="1143"/>
        <v>0</v>
      </c>
      <c r="P1358" s="11">
        <f t="shared" si="1143"/>
        <v>0</v>
      </c>
      <c r="Q1358" s="11">
        <f t="shared" si="1143"/>
        <v>0</v>
      </c>
      <c r="R1358" s="11">
        <f t="shared" si="1143"/>
        <v>0</v>
      </c>
      <c r="S1358" s="11">
        <f t="shared" si="1143"/>
        <v>3267</v>
      </c>
      <c r="T1358" s="11">
        <f t="shared" si="1143"/>
        <v>0</v>
      </c>
      <c r="U1358" s="11">
        <f t="shared" si="1143"/>
        <v>0</v>
      </c>
      <c r="V1358" s="11">
        <f t="shared" si="1143"/>
        <v>0</v>
      </c>
      <c r="W1358" s="11">
        <f t="shared" ref="U1358:Z1359" si="1144">W1359</f>
        <v>0</v>
      </c>
      <c r="X1358" s="11">
        <f t="shared" si="1144"/>
        <v>0</v>
      </c>
      <c r="Y1358" s="11">
        <f t="shared" si="1144"/>
        <v>3267</v>
      </c>
      <c r="Z1358" s="11">
        <f t="shared" si="1144"/>
        <v>0</v>
      </c>
    </row>
    <row r="1359" spans="1:26" hidden="1" x14ac:dyDescent="0.25">
      <c r="A1359" s="48" t="s">
        <v>101</v>
      </c>
      <c r="B1359" s="30" t="s">
        <v>255</v>
      </c>
      <c r="C1359" s="30" t="s">
        <v>33</v>
      </c>
      <c r="D1359" s="30" t="s">
        <v>80</v>
      </c>
      <c r="E1359" s="30" t="s">
        <v>313</v>
      </c>
      <c r="F1359" s="30" t="s">
        <v>102</v>
      </c>
      <c r="G1359" s="11">
        <f t="shared" si="1143"/>
        <v>3267</v>
      </c>
      <c r="H1359" s="11">
        <f t="shared" si="1143"/>
        <v>0</v>
      </c>
      <c r="I1359" s="11">
        <f t="shared" si="1143"/>
        <v>0</v>
      </c>
      <c r="J1359" s="11">
        <f t="shared" si="1143"/>
        <v>0</v>
      </c>
      <c r="K1359" s="11">
        <f t="shared" si="1143"/>
        <v>0</v>
      </c>
      <c r="L1359" s="11">
        <f t="shared" si="1143"/>
        <v>0</v>
      </c>
      <c r="M1359" s="11">
        <f t="shared" si="1143"/>
        <v>3267</v>
      </c>
      <c r="N1359" s="11">
        <f t="shared" si="1143"/>
        <v>0</v>
      </c>
      <c r="O1359" s="11">
        <f t="shared" si="1143"/>
        <v>0</v>
      </c>
      <c r="P1359" s="11">
        <f t="shared" si="1143"/>
        <v>0</v>
      </c>
      <c r="Q1359" s="11">
        <f t="shared" si="1143"/>
        <v>0</v>
      </c>
      <c r="R1359" s="11">
        <f t="shared" si="1143"/>
        <v>0</v>
      </c>
      <c r="S1359" s="11">
        <f t="shared" si="1143"/>
        <v>3267</v>
      </c>
      <c r="T1359" s="11">
        <f t="shared" si="1143"/>
        <v>0</v>
      </c>
      <c r="U1359" s="11">
        <f t="shared" si="1144"/>
        <v>0</v>
      </c>
      <c r="V1359" s="11">
        <f t="shared" si="1144"/>
        <v>0</v>
      </c>
      <c r="W1359" s="11">
        <f t="shared" si="1144"/>
        <v>0</v>
      </c>
      <c r="X1359" s="11">
        <f t="shared" si="1144"/>
        <v>0</v>
      </c>
      <c r="Y1359" s="11">
        <f t="shared" si="1144"/>
        <v>3267</v>
      </c>
      <c r="Z1359" s="11">
        <f t="shared" si="1144"/>
        <v>0</v>
      </c>
    </row>
    <row r="1360" spans="1:26" hidden="1" x14ac:dyDescent="0.25">
      <c r="A1360" s="48" t="s">
        <v>270</v>
      </c>
      <c r="B1360" s="30" t="s">
        <v>255</v>
      </c>
      <c r="C1360" s="30" t="s">
        <v>33</v>
      </c>
      <c r="D1360" s="30" t="s">
        <v>80</v>
      </c>
      <c r="E1360" s="30" t="s">
        <v>313</v>
      </c>
      <c r="F1360" s="60" t="s">
        <v>271</v>
      </c>
      <c r="G1360" s="9">
        <v>3267</v>
      </c>
      <c r="H1360" s="9"/>
      <c r="I1360" s="86"/>
      <c r="J1360" s="86"/>
      <c r="K1360" s="86"/>
      <c r="L1360" s="86"/>
      <c r="M1360" s="9">
        <f>G1360+I1360+J1360+K1360+L1360</f>
        <v>3267</v>
      </c>
      <c r="N1360" s="9">
        <f>H1360+L1360</f>
        <v>0</v>
      </c>
      <c r="O1360" s="87"/>
      <c r="P1360" s="87"/>
      <c r="Q1360" s="87"/>
      <c r="R1360" s="87"/>
      <c r="S1360" s="9">
        <f>M1360+O1360+P1360+Q1360+R1360</f>
        <v>3267</v>
      </c>
      <c r="T1360" s="9">
        <f>N1360+R1360</f>
        <v>0</v>
      </c>
      <c r="U1360" s="87"/>
      <c r="V1360" s="87"/>
      <c r="W1360" s="87"/>
      <c r="X1360" s="87"/>
      <c r="Y1360" s="9">
        <f>S1360+U1360+V1360+W1360+X1360</f>
        <v>3267</v>
      </c>
      <c r="Z1360" s="9">
        <f>T1360+X1360</f>
        <v>0</v>
      </c>
    </row>
    <row r="1361" spans="1:26" ht="33" hidden="1" x14ac:dyDescent="0.25">
      <c r="A1361" s="50" t="s">
        <v>314</v>
      </c>
      <c r="B1361" s="30" t="s">
        <v>255</v>
      </c>
      <c r="C1361" s="30" t="s">
        <v>33</v>
      </c>
      <c r="D1361" s="30" t="s">
        <v>80</v>
      </c>
      <c r="E1361" s="30" t="s">
        <v>315</v>
      </c>
      <c r="F1361" s="30"/>
      <c r="G1361" s="11">
        <f t="shared" ref="G1361:V1362" si="1145">G1362</f>
        <v>22876</v>
      </c>
      <c r="H1361" s="11">
        <f t="shared" si="1145"/>
        <v>0</v>
      </c>
      <c r="I1361" s="11">
        <f t="shared" si="1145"/>
        <v>0</v>
      </c>
      <c r="J1361" s="11">
        <f t="shared" si="1145"/>
        <v>0</v>
      </c>
      <c r="K1361" s="11">
        <f t="shared" si="1145"/>
        <v>0</v>
      </c>
      <c r="L1361" s="11">
        <f t="shared" si="1145"/>
        <v>0</v>
      </c>
      <c r="M1361" s="11">
        <f t="shared" si="1145"/>
        <v>22876</v>
      </c>
      <c r="N1361" s="11">
        <f t="shared" si="1145"/>
        <v>0</v>
      </c>
      <c r="O1361" s="11">
        <f t="shared" si="1145"/>
        <v>0</v>
      </c>
      <c r="P1361" s="11">
        <f t="shared" si="1145"/>
        <v>0</v>
      </c>
      <c r="Q1361" s="11">
        <f t="shared" si="1145"/>
        <v>0</v>
      </c>
      <c r="R1361" s="11">
        <f t="shared" si="1145"/>
        <v>0</v>
      </c>
      <c r="S1361" s="11">
        <f t="shared" si="1145"/>
        <v>22876</v>
      </c>
      <c r="T1361" s="11">
        <f t="shared" si="1145"/>
        <v>0</v>
      </c>
      <c r="U1361" s="11">
        <f t="shared" si="1145"/>
        <v>0</v>
      </c>
      <c r="V1361" s="11">
        <f t="shared" si="1145"/>
        <v>0</v>
      </c>
      <c r="W1361" s="11">
        <f t="shared" ref="U1361:Z1362" si="1146">W1362</f>
        <v>0</v>
      </c>
      <c r="X1361" s="11">
        <f t="shared" si="1146"/>
        <v>0</v>
      </c>
      <c r="Y1361" s="11">
        <f t="shared" si="1146"/>
        <v>22876</v>
      </c>
      <c r="Z1361" s="11">
        <f t="shared" si="1146"/>
        <v>0</v>
      </c>
    </row>
    <row r="1362" spans="1:26" hidden="1" x14ac:dyDescent="0.25">
      <c r="A1362" s="48" t="s">
        <v>101</v>
      </c>
      <c r="B1362" s="30" t="s">
        <v>255</v>
      </c>
      <c r="C1362" s="30" t="s">
        <v>33</v>
      </c>
      <c r="D1362" s="30" t="s">
        <v>80</v>
      </c>
      <c r="E1362" s="30" t="s">
        <v>315</v>
      </c>
      <c r="F1362" s="30" t="s">
        <v>102</v>
      </c>
      <c r="G1362" s="11">
        <f t="shared" si="1145"/>
        <v>22876</v>
      </c>
      <c r="H1362" s="11">
        <f t="shared" si="1145"/>
        <v>0</v>
      </c>
      <c r="I1362" s="11">
        <f t="shared" si="1145"/>
        <v>0</v>
      </c>
      <c r="J1362" s="11">
        <f t="shared" si="1145"/>
        <v>0</v>
      </c>
      <c r="K1362" s="11">
        <f t="shared" si="1145"/>
        <v>0</v>
      </c>
      <c r="L1362" s="11">
        <f t="shared" si="1145"/>
        <v>0</v>
      </c>
      <c r="M1362" s="11">
        <f t="shared" si="1145"/>
        <v>22876</v>
      </c>
      <c r="N1362" s="11">
        <f t="shared" si="1145"/>
        <v>0</v>
      </c>
      <c r="O1362" s="11">
        <f t="shared" si="1145"/>
        <v>0</v>
      </c>
      <c r="P1362" s="11">
        <f t="shared" si="1145"/>
        <v>0</v>
      </c>
      <c r="Q1362" s="11">
        <f t="shared" si="1145"/>
        <v>0</v>
      </c>
      <c r="R1362" s="11">
        <f t="shared" si="1145"/>
        <v>0</v>
      </c>
      <c r="S1362" s="11">
        <f t="shared" si="1145"/>
        <v>22876</v>
      </c>
      <c r="T1362" s="11">
        <f t="shared" si="1145"/>
        <v>0</v>
      </c>
      <c r="U1362" s="11">
        <f t="shared" si="1146"/>
        <v>0</v>
      </c>
      <c r="V1362" s="11">
        <f t="shared" si="1146"/>
        <v>0</v>
      </c>
      <c r="W1362" s="11">
        <f t="shared" si="1146"/>
        <v>0</v>
      </c>
      <c r="X1362" s="11">
        <f t="shared" si="1146"/>
        <v>0</v>
      </c>
      <c r="Y1362" s="11">
        <f t="shared" si="1146"/>
        <v>22876</v>
      </c>
      <c r="Z1362" s="11">
        <f t="shared" si="1146"/>
        <v>0</v>
      </c>
    </row>
    <row r="1363" spans="1:26" hidden="1" x14ac:dyDescent="0.25">
      <c r="A1363" s="48" t="s">
        <v>270</v>
      </c>
      <c r="B1363" s="30" t="s">
        <v>255</v>
      </c>
      <c r="C1363" s="30" t="s">
        <v>33</v>
      </c>
      <c r="D1363" s="30" t="s">
        <v>80</v>
      </c>
      <c r="E1363" s="30" t="s">
        <v>315</v>
      </c>
      <c r="F1363" s="60" t="s">
        <v>271</v>
      </c>
      <c r="G1363" s="9">
        <v>22876</v>
      </c>
      <c r="H1363" s="9"/>
      <c r="I1363" s="86"/>
      <c r="J1363" s="86"/>
      <c r="K1363" s="86"/>
      <c r="L1363" s="86"/>
      <c r="M1363" s="9">
        <f>G1363+I1363+J1363+K1363+L1363</f>
        <v>22876</v>
      </c>
      <c r="N1363" s="9">
        <f>H1363+L1363</f>
        <v>0</v>
      </c>
      <c r="O1363" s="87"/>
      <c r="P1363" s="87"/>
      <c r="Q1363" s="87"/>
      <c r="R1363" s="87"/>
      <c r="S1363" s="9">
        <f>M1363+O1363+P1363+Q1363+R1363</f>
        <v>22876</v>
      </c>
      <c r="T1363" s="9">
        <f>N1363+R1363</f>
        <v>0</v>
      </c>
      <c r="U1363" s="87"/>
      <c r="V1363" s="87"/>
      <c r="W1363" s="87"/>
      <c r="X1363" s="87"/>
      <c r="Y1363" s="9">
        <f>S1363+U1363+V1363+W1363+X1363</f>
        <v>22876</v>
      </c>
      <c r="Z1363" s="9">
        <f>T1363+X1363</f>
        <v>0</v>
      </c>
    </row>
    <row r="1364" spans="1:26" ht="33" hidden="1" x14ac:dyDescent="0.25">
      <c r="A1364" s="50" t="s">
        <v>629</v>
      </c>
      <c r="B1364" s="30" t="s">
        <v>255</v>
      </c>
      <c r="C1364" s="30" t="s">
        <v>33</v>
      </c>
      <c r="D1364" s="30" t="s">
        <v>80</v>
      </c>
      <c r="E1364" s="30" t="s">
        <v>628</v>
      </c>
      <c r="F1364" s="30"/>
      <c r="G1364" s="9">
        <f t="shared" ref="G1364:V1365" si="1147">G1365</f>
        <v>5904</v>
      </c>
      <c r="H1364" s="9">
        <f t="shared" si="1147"/>
        <v>0</v>
      </c>
      <c r="I1364" s="9">
        <f t="shared" si="1147"/>
        <v>0</v>
      </c>
      <c r="J1364" s="9">
        <f t="shared" si="1147"/>
        <v>0</v>
      </c>
      <c r="K1364" s="9">
        <f t="shared" si="1147"/>
        <v>0</v>
      </c>
      <c r="L1364" s="9">
        <f t="shared" si="1147"/>
        <v>0</v>
      </c>
      <c r="M1364" s="9">
        <f t="shared" si="1147"/>
        <v>5904</v>
      </c>
      <c r="N1364" s="9">
        <f t="shared" si="1147"/>
        <v>0</v>
      </c>
      <c r="O1364" s="9">
        <f t="shared" si="1147"/>
        <v>0</v>
      </c>
      <c r="P1364" s="9">
        <f t="shared" si="1147"/>
        <v>0</v>
      </c>
      <c r="Q1364" s="9">
        <f t="shared" si="1147"/>
        <v>0</v>
      </c>
      <c r="R1364" s="9">
        <f t="shared" si="1147"/>
        <v>0</v>
      </c>
      <c r="S1364" s="9">
        <f t="shared" si="1147"/>
        <v>5904</v>
      </c>
      <c r="T1364" s="9">
        <f t="shared" si="1147"/>
        <v>0</v>
      </c>
      <c r="U1364" s="9">
        <f t="shared" si="1147"/>
        <v>0</v>
      </c>
      <c r="V1364" s="9">
        <f t="shared" si="1147"/>
        <v>0</v>
      </c>
      <c r="W1364" s="9">
        <f t="shared" ref="U1364:Z1365" si="1148">W1365</f>
        <v>0</v>
      </c>
      <c r="X1364" s="9">
        <f t="shared" si="1148"/>
        <v>0</v>
      </c>
      <c r="Y1364" s="9">
        <f t="shared" si="1148"/>
        <v>5904</v>
      </c>
      <c r="Z1364" s="9">
        <f t="shared" si="1148"/>
        <v>0</v>
      </c>
    </row>
    <row r="1365" spans="1:26" hidden="1" x14ac:dyDescent="0.25">
      <c r="A1365" s="48" t="s">
        <v>101</v>
      </c>
      <c r="B1365" s="30" t="s">
        <v>255</v>
      </c>
      <c r="C1365" s="30" t="s">
        <v>33</v>
      </c>
      <c r="D1365" s="30" t="s">
        <v>80</v>
      </c>
      <c r="E1365" s="30" t="s">
        <v>628</v>
      </c>
      <c r="F1365" s="30" t="s">
        <v>102</v>
      </c>
      <c r="G1365" s="9">
        <f t="shared" si="1147"/>
        <v>5904</v>
      </c>
      <c r="H1365" s="9">
        <f t="shared" si="1147"/>
        <v>0</v>
      </c>
      <c r="I1365" s="9">
        <f t="shared" si="1147"/>
        <v>0</v>
      </c>
      <c r="J1365" s="9">
        <f t="shared" si="1147"/>
        <v>0</v>
      </c>
      <c r="K1365" s="9">
        <f t="shared" si="1147"/>
        <v>0</v>
      </c>
      <c r="L1365" s="9">
        <f t="shared" si="1147"/>
        <v>0</v>
      </c>
      <c r="M1365" s="9">
        <f t="shared" si="1147"/>
        <v>5904</v>
      </c>
      <c r="N1365" s="9">
        <f t="shared" si="1147"/>
        <v>0</v>
      </c>
      <c r="O1365" s="9">
        <f t="shared" si="1147"/>
        <v>0</v>
      </c>
      <c r="P1365" s="9">
        <f t="shared" si="1147"/>
        <v>0</v>
      </c>
      <c r="Q1365" s="9">
        <f t="shared" si="1147"/>
        <v>0</v>
      </c>
      <c r="R1365" s="9">
        <f t="shared" si="1147"/>
        <v>0</v>
      </c>
      <c r="S1365" s="9">
        <f t="shared" si="1147"/>
        <v>5904</v>
      </c>
      <c r="T1365" s="9">
        <f t="shared" si="1147"/>
        <v>0</v>
      </c>
      <c r="U1365" s="9">
        <f t="shared" si="1148"/>
        <v>0</v>
      </c>
      <c r="V1365" s="9">
        <f t="shared" si="1148"/>
        <v>0</v>
      </c>
      <c r="W1365" s="9">
        <f t="shared" si="1148"/>
        <v>0</v>
      </c>
      <c r="X1365" s="9">
        <f t="shared" si="1148"/>
        <v>0</v>
      </c>
      <c r="Y1365" s="9">
        <f t="shared" si="1148"/>
        <v>5904</v>
      </c>
      <c r="Z1365" s="9">
        <f t="shared" si="1148"/>
        <v>0</v>
      </c>
    </row>
    <row r="1366" spans="1:26" hidden="1" x14ac:dyDescent="0.25">
      <c r="A1366" s="48" t="s">
        <v>270</v>
      </c>
      <c r="B1366" s="30" t="s">
        <v>255</v>
      </c>
      <c r="C1366" s="30" t="s">
        <v>33</v>
      </c>
      <c r="D1366" s="30" t="s">
        <v>80</v>
      </c>
      <c r="E1366" s="30" t="s">
        <v>628</v>
      </c>
      <c r="F1366" s="60" t="s">
        <v>271</v>
      </c>
      <c r="G1366" s="9">
        <v>5904</v>
      </c>
      <c r="H1366" s="9"/>
      <c r="I1366" s="86"/>
      <c r="J1366" s="86"/>
      <c r="K1366" s="86"/>
      <c r="L1366" s="86"/>
      <c r="M1366" s="9">
        <f>G1366+I1366+J1366+K1366+L1366</f>
        <v>5904</v>
      </c>
      <c r="N1366" s="9">
        <f>H1366+L1366</f>
        <v>0</v>
      </c>
      <c r="O1366" s="87"/>
      <c r="P1366" s="87"/>
      <c r="Q1366" s="87"/>
      <c r="R1366" s="87"/>
      <c r="S1366" s="9">
        <f>M1366+O1366+P1366+Q1366+R1366</f>
        <v>5904</v>
      </c>
      <c r="T1366" s="9">
        <f>N1366+R1366</f>
        <v>0</v>
      </c>
      <c r="U1366" s="87"/>
      <c r="V1366" s="87"/>
      <c r="W1366" s="87"/>
      <c r="X1366" s="87"/>
      <c r="Y1366" s="9">
        <f>S1366+U1366+V1366+W1366+X1366</f>
        <v>5904</v>
      </c>
      <c r="Z1366" s="9">
        <f>T1366+X1366</f>
        <v>0</v>
      </c>
    </row>
    <row r="1367" spans="1:26" ht="120" hidden="1" customHeight="1" x14ac:dyDescent="0.25">
      <c r="A1367" s="50" t="s">
        <v>666</v>
      </c>
      <c r="B1367" s="30" t="s">
        <v>255</v>
      </c>
      <c r="C1367" s="30" t="s">
        <v>33</v>
      </c>
      <c r="D1367" s="30" t="s">
        <v>80</v>
      </c>
      <c r="E1367" s="30" t="s">
        <v>667</v>
      </c>
      <c r="F1367" s="30"/>
      <c r="G1367" s="9">
        <f t="shared" ref="G1367:V1368" si="1149">G1368</f>
        <v>1848</v>
      </c>
      <c r="H1367" s="9">
        <f t="shared" si="1149"/>
        <v>0</v>
      </c>
      <c r="I1367" s="9">
        <f t="shared" si="1149"/>
        <v>0</v>
      </c>
      <c r="J1367" s="9">
        <f t="shared" si="1149"/>
        <v>0</v>
      </c>
      <c r="K1367" s="9">
        <f t="shared" si="1149"/>
        <v>0</v>
      </c>
      <c r="L1367" s="9">
        <f t="shared" si="1149"/>
        <v>0</v>
      </c>
      <c r="M1367" s="9">
        <f t="shared" si="1149"/>
        <v>1848</v>
      </c>
      <c r="N1367" s="9">
        <f t="shared" si="1149"/>
        <v>0</v>
      </c>
      <c r="O1367" s="9">
        <f t="shared" si="1149"/>
        <v>0</v>
      </c>
      <c r="P1367" s="9">
        <f t="shared" si="1149"/>
        <v>0</v>
      </c>
      <c r="Q1367" s="9">
        <f t="shared" si="1149"/>
        <v>0</v>
      </c>
      <c r="R1367" s="9">
        <f t="shared" si="1149"/>
        <v>0</v>
      </c>
      <c r="S1367" s="9">
        <f t="shared" si="1149"/>
        <v>1848</v>
      </c>
      <c r="T1367" s="9">
        <f t="shared" si="1149"/>
        <v>0</v>
      </c>
      <c r="U1367" s="9">
        <f t="shared" si="1149"/>
        <v>0</v>
      </c>
      <c r="V1367" s="9">
        <f t="shared" si="1149"/>
        <v>0</v>
      </c>
      <c r="W1367" s="9">
        <f t="shared" ref="U1367:Z1368" si="1150">W1368</f>
        <v>0</v>
      </c>
      <c r="X1367" s="9">
        <f t="shared" si="1150"/>
        <v>0</v>
      </c>
      <c r="Y1367" s="9">
        <f t="shared" si="1150"/>
        <v>1848</v>
      </c>
      <c r="Z1367" s="9">
        <f t="shared" si="1150"/>
        <v>0</v>
      </c>
    </row>
    <row r="1368" spans="1:26" hidden="1" x14ac:dyDescent="0.25">
      <c r="A1368" s="50" t="s">
        <v>101</v>
      </c>
      <c r="B1368" s="30" t="s">
        <v>255</v>
      </c>
      <c r="C1368" s="30" t="s">
        <v>33</v>
      </c>
      <c r="D1368" s="30" t="s">
        <v>80</v>
      </c>
      <c r="E1368" s="30" t="s">
        <v>667</v>
      </c>
      <c r="F1368" s="30" t="s">
        <v>102</v>
      </c>
      <c r="G1368" s="9">
        <f t="shared" si="1149"/>
        <v>1848</v>
      </c>
      <c r="H1368" s="9">
        <f t="shared" si="1149"/>
        <v>0</v>
      </c>
      <c r="I1368" s="9">
        <f t="shared" si="1149"/>
        <v>0</v>
      </c>
      <c r="J1368" s="9">
        <f t="shared" si="1149"/>
        <v>0</v>
      </c>
      <c r="K1368" s="9">
        <f t="shared" si="1149"/>
        <v>0</v>
      </c>
      <c r="L1368" s="9">
        <f t="shared" si="1149"/>
        <v>0</v>
      </c>
      <c r="M1368" s="9">
        <f t="shared" si="1149"/>
        <v>1848</v>
      </c>
      <c r="N1368" s="9">
        <f t="shared" si="1149"/>
        <v>0</v>
      </c>
      <c r="O1368" s="9">
        <f t="shared" si="1149"/>
        <v>0</v>
      </c>
      <c r="P1368" s="9">
        <f t="shared" si="1149"/>
        <v>0</v>
      </c>
      <c r="Q1368" s="9">
        <f t="shared" si="1149"/>
        <v>0</v>
      </c>
      <c r="R1368" s="9">
        <f t="shared" si="1149"/>
        <v>0</v>
      </c>
      <c r="S1368" s="9">
        <f t="shared" si="1149"/>
        <v>1848</v>
      </c>
      <c r="T1368" s="9">
        <f t="shared" si="1149"/>
        <v>0</v>
      </c>
      <c r="U1368" s="9">
        <f t="shared" si="1150"/>
        <v>0</v>
      </c>
      <c r="V1368" s="9">
        <f t="shared" si="1150"/>
        <v>0</v>
      </c>
      <c r="W1368" s="9">
        <f t="shared" si="1150"/>
        <v>0</v>
      </c>
      <c r="X1368" s="9">
        <f t="shared" si="1150"/>
        <v>0</v>
      </c>
      <c r="Y1368" s="9">
        <f t="shared" si="1150"/>
        <v>1848</v>
      </c>
      <c r="Z1368" s="9">
        <f t="shared" si="1150"/>
        <v>0</v>
      </c>
    </row>
    <row r="1369" spans="1:26" hidden="1" x14ac:dyDescent="0.25">
      <c r="A1369" s="28" t="s">
        <v>270</v>
      </c>
      <c r="B1369" s="30" t="s">
        <v>255</v>
      </c>
      <c r="C1369" s="30" t="s">
        <v>33</v>
      </c>
      <c r="D1369" s="30" t="s">
        <v>80</v>
      </c>
      <c r="E1369" s="30" t="s">
        <v>667</v>
      </c>
      <c r="F1369" s="30" t="s">
        <v>271</v>
      </c>
      <c r="G1369" s="9">
        <v>1848</v>
      </c>
      <c r="H1369" s="9"/>
      <c r="I1369" s="86"/>
      <c r="J1369" s="86"/>
      <c r="K1369" s="86"/>
      <c r="L1369" s="86"/>
      <c r="M1369" s="9">
        <f>G1369+I1369+J1369+K1369+L1369</f>
        <v>1848</v>
      </c>
      <c r="N1369" s="9">
        <f>H1369+L1369</f>
        <v>0</v>
      </c>
      <c r="O1369" s="87"/>
      <c r="P1369" s="87"/>
      <c r="Q1369" s="87"/>
      <c r="R1369" s="87"/>
      <c r="S1369" s="9">
        <f>M1369+O1369+P1369+Q1369+R1369</f>
        <v>1848</v>
      </c>
      <c r="T1369" s="9">
        <f>N1369+R1369</f>
        <v>0</v>
      </c>
      <c r="U1369" s="87"/>
      <c r="V1369" s="87"/>
      <c r="W1369" s="87"/>
      <c r="X1369" s="87"/>
      <c r="Y1369" s="9">
        <f>S1369+U1369+V1369+W1369+X1369</f>
        <v>1848</v>
      </c>
      <c r="Z1369" s="9">
        <f>T1369+X1369</f>
        <v>0</v>
      </c>
    </row>
    <row r="1370" spans="1:26" hidden="1" x14ac:dyDescent="0.25">
      <c r="A1370" s="48"/>
      <c r="B1370" s="30"/>
      <c r="C1370" s="30"/>
      <c r="D1370" s="30"/>
      <c r="E1370" s="30"/>
      <c r="F1370" s="60"/>
      <c r="G1370" s="9"/>
      <c r="H1370" s="9"/>
      <c r="I1370" s="86"/>
      <c r="J1370" s="86"/>
      <c r="K1370" s="86"/>
      <c r="L1370" s="86"/>
      <c r="M1370" s="86"/>
      <c r="N1370" s="86"/>
      <c r="O1370" s="87"/>
      <c r="P1370" s="87"/>
      <c r="Q1370" s="87"/>
      <c r="R1370" s="87"/>
      <c r="S1370" s="87"/>
      <c r="T1370" s="87"/>
      <c r="U1370" s="87"/>
      <c r="V1370" s="87"/>
      <c r="W1370" s="87"/>
      <c r="X1370" s="87"/>
      <c r="Y1370" s="87"/>
      <c r="Z1370" s="87"/>
    </row>
    <row r="1371" spans="1:26" ht="18.75" hidden="1" x14ac:dyDescent="0.3">
      <c r="A1371" s="64" t="s">
        <v>32</v>
      </c>
      <c r="B1371" s="35" t="s">
        <v>255</v>
      </c>
      <c r="C1371" s="35" t="s">
        <v>33</v>
      </c>
      <c r="D1371" s="35" t="s">
        <v>17</v>
      </c>
      <c r="E1371" s="35"/>
      <c r="F1371" s="35"/>
      <c r="G1371" s="13">
        <f t="shared" ref="G1371:V1375" si="1151">G1372</f>
        <v>513</v>
      </c>
      <c r="H1371" s="13">
        <f t="shared" si="1151"/>
        <v>0</v>
      </c>
      <c r="I1371" s="13">
        <f t="shared" si="1151"/>
        <v>0</v>
      </c>
      <c r="J1371" s="13">
        <f t="shared" si="1151"/>
        <v>0</v>
      </c>
      <c r="K1371" s="13">
        <f t="shared" si="1151"/>
        <v>0</v>
      </c>
      <c r="L1371" s="13">
        <f t="shared" si="1151"/>
        <v>0</v>
      </c>
      <c r="M1371" s="13">
        <f t="shared" si="1151"/>
        <v>513</v>
      </c>
      <c r="N1371" s="13">
        <f t="shared" si="1151"/>
        <v>0</v>
      </c>
      <c r="O1371" s="13">
        <f t="shared" si="1151"/>
        <v>0</v>
      </c>
      <c r="P1371" s="13">
        <f t="shared" si="1151"/>
        <v>0</v>
      </c>
      <c r="Q1371" s="13">
        <f t="shared" si="1151"/>
        <v>0</v>
      </c>
      <c r="R1371" s="13">
        <f t="shared" si="1151"/>
        <v>0</v>
      </c>
      <c r="S1371" s="13">
        <f t="shared" si="1151"/>
        <v>513</v>
      </c>
      <c r="T1371" s="13">
        <f t="shared" si="1151"/>
        <v>0</v>
      </c>
      <c r="U1371" s="13">
        <f t="shared" si="1151"/>
        <v>0</v>
      </c>
      <c r="V1371" s="13">
        <f t="shared" si="1151"/>
        <v>0</v>
      </c>
      <c r="W1371" s="13">
        <f t="shared" ref="U1371:Z1375" si="1152">W1372</f>
        <v>0</v>
      </c>
      <c r="X1371" s="13">
        <f t="shared" si="1152"/>
        <v>0</v>
      </c>
      <c r="Y1371" s="13">
        <f t="shared" si="1152"/>
        <v>513</v>
      </c>
      <c r="Z1371" s="13">
        <f t="shared" si="1152"/>
        <v>0</v>
      </c>
    </row>
    <row r="1372" spans="1:26" ht="55.5" hidden="1" customHeight="1" x14ac:dyDescent="0.25">
      <c r="A1372" s="25" t="s">
        <v>425</v>
      </c>
      <c r="B1372" s="30" t="s">
        <v>255</v>
      </c>
      <c r="C1372" s="30" t="s">
        <v>33</v>
      </c>
      <c r="D1372" s="30" t="s">
        <v>17</v>
      </c>
      <c r="E1372" s="30" t="s">
        <v>222</v>
      </c>
      <c r="F1372" s="30"/>
      <c r="G1372" s="11">
        <f t="shared" si="1151"/>
        <v>513</v>
      </c>
      <c r="H1372" s="11">
        <f t="shared" si="1151"/>
        <v>0</v>
      </c>
      <c r="I1372" s="11">
        <f t="shared" si="1151"/>
        <v>0</v>
      </c>
      <c r="J1372" s="11">
        <f t="shared" si="1151"/>
        <v>0</v>
      </c>
      <c r="K1372" s="11">
        <f t="shared" si="1151"/>
        <v>0</v>
      </c>
      <c r="L1372" s="11">
        <f t="shared" si="1151"/>
        <v>0</v>
      </c>
      <c r="M1372" s="11">
        <f t="shared" si="1151"/>
        <v>513</v>
      </c>
      <c r="N1372" s="11">
        <f t="shared" si="1151"/>
        <v>0</v>
      </c>
      <c r="O1372" s="11">
        <f t="shared" si="1151"/>
        <v>0</v>
      </c>
      <c r="P1372" s="11">
        <f t="shared" si="1151"/>
        <v>0</v>
      </c>
      <c r="Q1372" s="11">
        <f t="shared" si="1151"/>
        <v>0</v>
      </c>
      <c r="R1372" s="11">
        <f t="shared" si="1151"/>
        <v>0</v>
      </c>
      <c r="S1372" s="11">
        <f t="shared" si="1151"/>
        <v>513</v>
      </c>
      <c r="T1372" s="11">
        <f t="shared" si="1151"/>
        <v>0</v>
      </c>
      <c r="U1372" s="11">
        <f t="shared" si="1152"/>
        <v>0</v>
      </c>
      <c r="V1372" s="11">
        <f t="shared" si="1152"/>
        <v>0</v>
      </c>
      <c r="W1372" s="11">
        <f t="shared" si="1152"/>
        <v>0</v>
      </c>
      <c r="X1372" s="11">
        <f t="shared" si="1152"/>
        <v>0</v>
      </c>
      <c r="Y1372" s="11">
        <f t="shared" si="1152"/>
        <v>513</v>
      </c>
      <c r="Z1372" s="11">
        <f t="shared" si="1152"/>
        <v>0</v>
      </c>
    </row>
    <row r="1373" spans="1:26" hidden="1" x14ac:dyDescent="0.25">
      <c r="A1373" s="48" t="s">
        <v>15</v>
      </c>
      <c r="B1373" s="30" t="s">
        <v>255</v>
      </c>
      <c r="C1373" s="30" t="s">
        <v>33</v>
      </c>
      <c r="D1373" s="30" t="s">
        <v>17</v>
      </c>
      <c r="E1373" s="30" t="s">
        <v>223</v>
      </c>
      <c r="F1373" s="30"/>
      <c r="G1373" s="11">
        <f t="shared" si="1151"/>
        <v>513</v>
      </c>
      <c r="H1373" s="11">
        <f t="shared" si="1151"/>
        <v>0</v>
      </c>
      <c r="I1373" s="11">
        <f t="shared" si="1151"/>
        <v>0</v>
      </c>
      <c r="J1373" s="11">
        <f t="shared" si="1151"/>
        <v>0</v>
      </c>
      <c r="K1373" s="11">
        <f t="shared" si="1151"/>
        <v>0</v>
      </c>
      <c r="L1373" s="11">
        <f t="shared" si="1151"/>
        <v>0</v>
      </c>
      <c r="M1373" s="11">
        <f t="shared" si="1151"/>
        <v>513</v>
      </c>
      <c r="N1373" s="11">
        <f t="shared" si="1151"/>
        <v>0</v>
      </c>
      <c r="O1373" s="11">
        <f t="shared" si="1151"/>
        <v>0</v>
      </c>
      <c r="P1373" s="11">
        <f t="shared" si="1151"/>
        <v>0</v>
      </c>
      <c r="Q1373" s="11">
        <f t="shared" si="1151"/>
        <v>0</v>
      </c>
      <c r="R1373" s="11">
        <f t="shared" si="1151"/>
        <v>0</v>
      </c>
      <c r="S1373" s="11">
        <f t="shared" si="1151"/>
        <v>513</v>
      </c>
      <c r="T1373" s="11">
        <f t="shared" si="1151"/>
        <v>0</v>
      </c>
      <c r="U1373" s="11">
        <f t="shared" si="1152"/>
        <v>0</v>
      </c>
      <c r="V1373" s="11">
        <f t="shared" si="1152"/>
        <v>0</v>
      </c>
      <c r="W1373" s="11">
        <f t="shared" si="1152"/>
        <v>0</v>
      </c>
      <c r="X1373" s="11">
        <f t="shared" si="1152"/>
        <v>0</v>
      </c>
      <c r="Y1373" s="11">
        <f t="shared" si="1152"/>
        <v>513</v>
      </c>
      <c r="Z1373" s="11">
        <f t="shared" si="1152"/>
        <v>0</v>
      </c>
    </row>
    <row r="1374" spans="1:26" hidden="1" x14ac:dyDescent="0.25">
      <c r="A1374" s="48" t="s">
        <v>251</v>
      </c>
      <c r="B1374" s="30" t="s">
        <v>255</v>
      </c>
      <c r="C1374" s="30" t="s">
        <v>33</v>
      </c>
      <c r="D1374" s="30" t="s">
        <v>17</v>
      </c>
      <c r="E1374" s="30" t="s">
        <v>252</v>
      </c>
      <c r="F1374" s="30"/>
      <c r="G1374" s="11">
        <f t="shared" si="1151"/>
        <v>513</v>
      </c>
      <c r="H1374" s="11">
        <f t="shared" si="1151"/>
        <v>0</v>
      </c>
      <c r="I1374" s="11">
        <f t="shared" si="1151"/>
        <v>0</v>
      </c>
      <c r="J1374" s="11">
        <f t="shared" si="1151"/>
        <v>0</v>
      </c>
      <c r="K1374" s="11">
        <f t="shared" si="1151"/>
        <v>0</v>
      </c>
      <c r="L1374" s="11">
        <f t="shared" si="1151"/>
        <v>0</v>
      </c>
      <c r="M1374" s="11">
        <f t="shared" si="1151"/>
        <v>513</v>
      </c>
      <c r="N1374" s="11">
        <f t="shared" si="1151"/>
        <v>0</v>
      </c>
      <c r="O1374" s="11">
        <f t="shared" si="1151"/>
        <v>0</v>
      </c>
      <c r="P1374" s="11">
        <f t="shared" si="1151"/>
        <v>0</v>
      </c>
      <c r="Q1374" s="11">
        <f t="shared" si="1151"/>
        <v>0</v>
      </c>
      <c r="R1374" s="11">
        <f t="shared" si="1151"/>
        <v>0</v>
      </c>
      <c r="S1374" s="11">
        <f t="shared" si="1151"/>
        <v>513</v>
      </c>
      <c r="T1374" s="11">
        <f t="shared" si="1151"/>
        <v>0</v>
      </c>
      <c r="U1374" s="11">
        <f t="shared" si="1152"/>
        <v>0</v>
      </c>
      <c r="V1374" s="11">
        <f t="shared" si="1152"/>
        <v>0</v>
      </c>
      <c r="W1374" s="11">
        <f t="shared" si="1152"/>
        <v>0</v>
      </c>
      <c r="X1374" s="11">
        <f t="shared" si="1152"/>
        <v>0</v>
      </c>
      <c r="Y1374" s="11">
        <f t="shared" si="1152"/>
        <v>513</v>
      </c>
      <c r="Z1374" s="11">
        <f t="shared" si="1152"/>
        <v>0</v>
      </c>
    </row>
    <row r="1375" spans="1:26" ht="33" hidden="1" x14ac:dyDescent="0.25">
      <c r="A1375" s="48" t="s">
        <v>12</v>
      </c>
      <c r="B1375" s="30" t="s">
        <v>255</v>
      </c>
      <c r="C1375" s="30" t="s">
        <v>33</v>
      </c>
      <c r="D1375" s="30" t="s">
        <v>17</v>
      </c>
      <c r="E1375" s="30" t="s">
        <v>252</v>
      </c>
      <c r="F1375" s="30" t="s">
        <v>13</v>
      </c>
      <c r="G1375" s="11">
        <f t="shared" si="1151"/>
        <v>513</v>
      </c>
      <c r="H1375" s="11">
        <f t="shared" si="1151"/>
        <v>0</v>
      </c>
      <c r="I1375" s="11">
        <f t="shared" si="1151"/>
        <v>0</v>
      </c>
      <c r="J1375" s="11">
        <f t="shared" si="1151"/>
        <v>0</v>
      </c>
      <c r="K1375" s="11">
        <f t="shared" si="1151"/>
        <v>0</v>
      </c>
      <c r="L1375" s="11">
        <f t="shared" si="1151"/>
        <v>0</v>
      </c>
      <c r="M1375" s="11">
        <f t="shared" si="1151"/>
        <v>513</v>
      </c>
      <c r="N1375" s="11">
        <f t="shared" si="1151"/>
        <v>0</v>
      </c>
      <c r="O1375" s="11">
        <f t="shared" si="1151"/>
        <v>0</v>
      </c>
      <c r="P1375" s="11">
        <f t="shared" si="1151"/>
        <v>0</v>
      </c>
      <c r="Q1375" s="11">
        <f t="shared" si="1151"/>
        <v>0</v>
      </c>
      <c r="R1375" s="11">
        <f t="shared" si="1151"/>
        <v>0</v>
      </c>
      <c r="S1375" s="11">
        <f t="shared" si="1151"/>
        <v>513</v>
      </c>
      <c r="T1375" s="11">
        <f t="shared" si="1151"/>
        <v>0</v>
      </c>
      <c r="U1375" s="11">
        <f t="shared" si="1152"/>
        <v>0</v>
      </c>
      <c r="V1375" s="11">
        <f t="shared" si="1152"/>
        <v>0</v>
      </c>
      <c r="W1375" s="11">
        <f t="shared" si="1152"/>
        <v>0</v>
      </c>
      <c r="X1375" s="11">
        <f t="shared" si="1152"/>
        <v>0</v>
      </c>
      <c r="Y1375" s="11">
        <f t="shared" si="1152"/>
        <v>513</v>
      </c>
      <c r="Z1375" s="11">
        <f t="shared" si="1152"/>
        <v>0</v>
      </c>
    </row>
    <row r="1376" spans="1:26" hidden="1" x14ac:dyDescent="0.25">
      <c r="A1376" s="48" t="s">
        <v>24</v>
      </c>
      <c r="B1376" s="30" t="s">
        <v>255</v>
      </c>
      <c r="C1376" s="30" t="s">
        <v>33</v>
      </c>
      <c r="D1376" s="30" t="s">
        <v>17</v>
      </c>
      <c r="E1376" s="30" t="s">
        <v>252</v>
      </c>
      <c r="F1376" s="26" t="s">
        <v>36</v>
      </c>
      <c r="G1376" s="9">
        <v>513</v>
      </c>
      <c r="H1376" s="9"/>
      <c r="I1376" s="86"/>
      <c r="J1376" s="86"/>
      <c r="K1376" s="86"/>
      <c r="L1376" s="86"/>
      <c r="M1376" s="9">
        <f>G1376+I1376+J1376+K1376+L1376</f>
        <v>513</v>
      </c>
      <c r="N1376" s="9">
        <f>H1376+L1376</f>
        <v>0</v>
      </c>
      <c r="O1376" s="87"/>
      <c r="P1376" s="87"/>
      <c r="Q1376" s="87"/>
      <c r="R1376" s="87"/>
      <c r="S1376" s="9">
        <f>M1376+O1376+P1376+Q1376+R1376</f>
        <v>513</v>
      </c>
      <c r="T1376" s="9">
        <f>N1376+R1376</f>
        <v>0</v>
      </c>
      <c r="U1376" s="87"/>
      <c r="V1376" s="87"/>
      <c r="W1376" s="87"/>
      <c r="X1376" s="87"/>
      <c r="Y1376" s="9">
        <f>S1376+U1376+V1376+W1376+X1376</f>
        <v>513</v>
      </c>
      <c r="Z1376" s="9">
        <f>T1376+X1376</f>
        <v>0</v>
      </c>
    </row>
    <row r="1377" spans="1:26" hidden="1" x14ac:dyDescent="0.25">
      <c r="A1377" s="48"/>
      <c r="B1377" s="30"/>
      <c r="C1377" s="30"/>
      <c r="D1377" s="30"/>
      <c r="E1377" s="30"/>
      <c r="F1377" s="26"/>
      <c r="G1377" s="9"/>
      <c r="H1377" s="9"/>
      <c r="I1377" s="86"/>
      <c r="J1377" s="86"/>
      <c r="K1377" s="86"/>
      <c r="L1377" s="86"/>
      <c r="M1377" s="86"/>
      <c r="N1377" s="86"/>
      <c r="O1377" s="87"/>
      <c r="P1377" s="87"/>
      <c r="Q1377" s="87"/>
      <c r="R1377" s="87"/>
      <c r="S1377" s="87"/>
      <c r="T1377" s="87"/>
      <c r="U1377" s="87"/>
      <c r="V1377" s="87"/>
      <c r="W1377" s="87"/>
      <c r="X1377" s="87"/>
      <c r="Y1377" s="87"/>
      <c r="Z1377" s="87"/>
    </row>
    <row r="1378" spans="1:26" ht="40.5" x14ac:dyDescent="0.3">
      <c r="A1378" s="39" t="s">
        <v>496</v>
      </c>
      <c r="B1378" s="21">
        <v>923</v>
      </c>
      <c r="C1378" s="21"/>
      <c r="D1378" s="21"/>
      <c r="E1378" s="21"/>
      <c r="F1378" s="21"/>
      <c r="G1378" s="6">
        <f>G1380+G1403+G1488+G1495</f>
        <v>211579</v>
      </c>
      <c r="H1378" s="6">
        <f>H1380+H1403+H1488+H1495</f>
        <v>3665</v>
      </c>
      <c r="I1378" s="6">
        <f t="shared" ref="I1378:N1378" si="1153">I1380+I1403+I1488+I1495</f>
        <v>0</v>
      </c>
      <c r="J1378" s="6">
        <f t="shared" si="1153"/>
        <v>0</v>
      </c>
      <c r="K1378" s="6">
        <f t="shared" si="1153"/>
        <v>0</v>
      </c>
      <c r="L1378" s="6">
        <f t="shared" si="1153"/>
        <v>0</v>
      </c>
      <c r="M1378" s="6">
        <f t="shared" si="1153"/>
        <v>211579</v>
      </c>
      <c r="N1378" s="6">
        <f t="shared" si="1153"/>
        <v>3665</v>
      </c>
      <c r="O1378" s="6">
        <f t="shared" ref="O1378:T1378" si="1154">O1380+O1403+O1488+O1495</f>
        <v>0</v>
      </c>
      <c r="P1378" s="6">
        <f t="shared" si="1154"/>
        <v>0</v>
      </c>
      <c r="Q1378" s="6">
        <f t="shared" si="1154"/>
        <v>0</v>
      </c>
      <c r="R1378" s="6">
        <f t="shared" si="1154"/>
        <v>411</v>
      </c>
      <c r="S1378" s="6">
        <f t="shared" si="1154"/>
        <v>211990</v>
      </c>
      <c r="T1378" s="6">
        <f t="shared" si="1154"/>
        <v>4076</v>
      </c>
      <c r="U1378" s="6">
        <f t="shared" ref="U1378:Z1378" si="1155">U1380+U1403+U1488+U1495</f>
        <v>0</v>
      </c>
      <c r="V1378" s="6">
        <f t="shared" si="1155"/>
        <v>0</v>
      </c>
      <c r="W1378" s="6">
        <f t="shared" si="1155"/>
        <v>0</v>
      </c>
      <c r="X1378" s="6">
        <f t="shared" si="1155"/>
        <v>0</v>
      </c>
      <c r="Y1378" s="6">
        <f t="shared" si="1155"/>
        <v>211990</v>
      </c>
      <c r="Z1378" s="6">
        <f t="shared" si="1155"/>
        <v>4076</v>
      </c>
    </row>
    <row r="1379" spans="1:26" s="74" customFormat="1" hidden="1" x14ac:dyDescent="0.25">
      <c r="A1379" s="77"/>
      <c r="B1379" s="27"/>
      <c r="C1379" s="27"/>
      <c r="D1379" s="27"/>
      <c r="E1379" s="27"/>
      <c r="F1379" s="27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  <c r="W1379" s="10"/>
      <c r="X1379" s="10"/>
      <c r="Y1379" s="10"/>
      <c r="Z1379" s="10"/>
    </row>
    <row r="1380" spans="1:26" ht="75" x14ac:dyDescent="0.3">
      <c r="A1380" s="33" t="s">
        <v>97</v>
      </c>
      <c r="B1380" s="24">
        <v>923</v>
      </c>
      <c r="C1380" s="24" t="s">
        <v>22</v>
      </c>
      <c r="D1380" s="24" t="s">
        <v>29</v>
      </c>
      <c r="E1380" s="24"/>
      <c r="F1380" s="24"/>
      <c r="G1380" s="15">
        <f t="shared" ref="G1380:V1384" si="1156">G1381</f>
        <v>4151</v>
      </c>
      <c r="H1380" s="15">
        <f t="shared" si="1156"/>
        <v>42</v>
      </c>
      <c r="I1380" s="15">
        <f t="shared" si="1156"/>
        <v>0</v>
      </c>
      <c r="J1380" s="15">
        <f t="shared" si="1156"/>
        <v>0</v>
      </c>
      <c r="K1380" s="15">
        <f t="shared" si="1156"/>
        <v>0</v>
      </c>
      <c r="L1380" s="15">
        <f t="shared" si="1156"/>
        <v>0</v>
      </c>
      <c r="M1380" s="15">
        <f t="shared" si="1156"/>
        <v>4151</v>
      </c>
      <c r="N1380" s="15">
        <f t="shared" si="1156"/>
        <v>42</v>
      </c>
      <c r="O1380" s="15">
        <f t="shared" si="1156"/>
        <v>0</v>
      </c>
      <c r="P1380" s="15">
        <f t="shared" si="1156"/>
        <v>0</v>
      </c>
      <c r="Q1380" s="15">
        <f t="shared" si="1156"/>
        <v>0</v>
      </c>
      <c r="R1380" s="15">
        <f t="shared" si="1156"/>
        <v>0</v>
      </c>
      <c r="S1380" s="15">
        <f t="shared" si="1156"/>
        <v>4151</v>
      </c>
      <c r="T1380" s="15">
        <f t="shared" si="1156"/>
        <v>42</v>
      </c>
      <c r="U1380" s="15">
        <f t="shared" si="1156"/>
        <v>0</v>
      </c>
      <c r="V1380" s="15">
        <f t="shared" si="1156"/>
        <v>0</v>
      </c>
      <c r="W1380" s="15">
        <f t="shared" ref="U1380:Z1384" si="1157">W1381</f>
        <v>0</v>
      </c>
      <c r="X1380" s="15">
        <f t="shared" si="1157"/>
        <v>0</v>
      </c>
      <c r="Y1380" s="15">
        <f t="shared" si="1157"/>
        <v>4151</v>
      </c>
      <c r="Z1380" s="15">
        <f t="shared" si="1157"/>
        <v>42</v>
      </c>
    </row>
    <row r="1381" spans="1:26" ht="49.5" x14ac:dyDescent="0.25">
      <c r="A1381" s="28" t="s">
        <v>427</v>
      </c>
      <c r="B1381" s="26">
        <v>923</v>
      </c>
      <c r="C1381" s="26" t="s">
        <v>22</v>
      </c>
      <c r="D1381" s="26" t="s">
        <v>29</v>
      </c>
      <c r="E1381" s="26" t="s">
        <v>74</v>
      </c>
      <c r="F1381" s="26"/>
      <c r="G1381" s="11">
        <f t="shared" ref="G1381:H1381" si="1158">G1382+G1386</f>
        <v>4151</v>
      </c>
      <c r="H1381" s="11">
        <f t="shared" si="1158"/>
        <v>42</v>
      </c>
      <c r="I1381" s="11">
        <f t="shared" ref="I1381:N1381" si="1159">I1382+I1386</f>
        <v>0</v>
      </c>
      <c r="J1381" s="11">
        <f t="shared" si="1159"/>
        <v>0</v>
      </c>
      <c r="K1381" s="11">
        <f t="shared" si="1159"/>
        <v>0</v>
      </c>
      <c r="L1381" s="11">
        <f t="shared" si="1159"/>
        <v>0</v>
      </c>
      <c r="M1381" s="11">
        <f t="shared" si="1159"/>
        <v>4151</v>
      </c>
      <c r="N1381" s="11">
        <f t="shared" si="1159"/>
        <v>42</v>
      </c>
      <c r="O1381" s="11">
        <f t="shared" ref="O1381:T1381" si="1160">O1382+O1386</f>
        <v>0</v>
      </c>
      <c r="P1381" s="11">
        <f t="shared" si="1160"/>
        <v>0</v>
      </c>
      <c r="Q1381" s="11">
        <f t="shared" si="1160"/>
        <v>0</v>
      </c>
      <c r="R1381" s="11">
        <f t="shared" si="1160"/>
        <v>0</v>
      </c>
      <c r="S1381" s="11">
        <f t="shared" si="1160"/>
        <v>4151</v>
      </c>
      <c r="T1381" s="11">
        <f t="shared" si="1160"/>
        <v>42</v>
      </c>
      <c r="U1381" s="11">
        <f t="shared" ref="U1381:Z1381" si="1161">U1382+U1386</f>
        <v>0</v>
      </c>
      <c r="V1381" s="11">
        <f t="shared" si="1161"/>
        <v>0</v>
      </c>
      <c r="W1381" s="11">
        <f t="shared" si="1161"/>
        <v>0</v>
      </c>
      <c r="X1381" s="11">
        <f t="shared" si="1161"/>
        <v>0</v>
      </c>
      <c r="Y1381" s="11">
        <f t="shared" si="1161"/>
        <v>4151</v>
      </c>
      <c r="Z1381" s="11">
        <f t="shared" si="1161"/>
        <v>42</v>
      </c>
    </row>
    <row r="1382" spans="1:26" ht="33" x14ac:dyDescent="0.25">
      <c r="A1382" s="25" t="s">
        <v>81</v>
      </c>
      <c r="B1382" s="26">
        <v>923</v>
      </c>
      <c r="C1382" s="26" t="s">
        <v>22</v>
      </c>
      <c r="D1382" s="26" t="s">
        <v>29</v>
      </c>
      <c r="E1382" s="26" t="s">
        <v>540</v>
      </c>
      <c r="F1382" s="26"/>
      <c r="G1382" s="11">
        <f t="shared" si="1156"/>
        <v>4109</v>
      </c>
      <c r="H1382" s="11">
        <f t="shared" si="1156"/>
        <v>0</v>
      </c>
      <c r="I1382" s="11">
        <f t="shared" si="1156"/>
        <v>0</v>
      </c>
      <c r="J1382" s="11">
        <f t="shared" si="1156"/>
        <v>0</v>
      </c>
      <c r="K1382" s="11">
        <f t="shared" si="1156"/>
        <v>0</v>
      </c>
      <c r="L1382" s="11">
        <f t="shared" si="1156"/>
        <v>0</v>
      </c>
      <c r="M1382" s="11">
        <f t="shared" si="1156"/>
        <v>4109</v>
      </c>
      <c r="N1382" s="11">
        <f t="shared" si="1156"/>
        <v>0</v>
      </c>
      <c r="O1382" s="11">
        <f t="shared" si="1156"/>
        <v>0</v>
      </c>
      <c r="P1382" s="11">
        <f t="shared" si="1156"/>
        <v>0</v>
      </c>
      <c r="Q1382" s="11">
        <f t="shared" si="1156"/>
        <v>0</v>
      </c>
      <c r="R1382" s="11">
        <f t="shared" si="1156"/>
        <v>0</v>
      </c>
      <c r="S1382" s="11">
        <f t="shared" si="1156"/>
        <v>4109</v>
      </c>
      <c r="T1382" s="11">
        <f t="shared" si="1156"/>
        <v>0</v>
      </c>
      <c r="U1382" s="11">
        <f t="shared" si="1157"/>
        <v>0</v>
      </c>
      <c r="V1382" s="11">
        <f t="shared" si="1157"/>
        <v>0</v>
      </c>
      <c r="W1382" s="11">
        <f t="shared" si="1157"/>
        <v>0</v>
      </c>
      <c r="X1382" s="11">
        <f t="shared" si="1157"/>
        <v>0</v>
      </c>
      <c r="Y1382" s="11">
        <f t="shared" si="1157"/>
        <v>4109</v>
      </c>
      <c r="Z1382" s="11">
        <f t="shared" si="1157"/>
        <v>0</v>
      </c>
    </row>
    <row r="1383" spans="1:26" ht="20.100000000000001" customHeight="1" x14ac:dyDescent="0.25">
      <c r="A1383" s="25" t="s">
        <v>90</v>
      </c>
      <c r="B1383" s="26">
        <v>923</v>
      </c>
      <c r="C1383" s="26" t="s">
        <v>22</v>
      </c>
      <c r="D1383" s="26" t="s">
        <v>29</v>
      </c>
      <c r="E1383" s="26" t="s">
        <v>542</v>
      </c>
      <c r="F1383" s="26"/>
      <c r="G1383" s="11">
        <f t="shared" si="1156"/>
        <v>4109</v>
      </c>
      <c r="H1383" s="11">
        <f t="shared" si="1156"/>
        <v>0</v>
      </c>
      <c r="I1383" s="11">
        <f t="shared" si="1156"/>
        <v>0</v>
      </c>
      <c r="J1383" s="11">
        <f t="shared" si="1156"/>
        <v>0</v>
      </c>
      <c r="K1383" s="11">
        <f t="shared" si="1156"/>
        <v>0</v>
      </c>
      <c r="L1383" s="11">
        <f t="shared" si="1156"/>
        <v>0</v>
      </c>
      <c r="M1383" s="11">
        <f t="shared" si="1156"/>
        <v>4109</v>
      </c>
      <c r="N1383" s="11">
        <f t="shared" si="1156"/>
        <v>0</v>
      </c>
      <c r="O1383" s="11">
        <f t="shared" si="1156"/>
        <v>0</v>
      </c>
      <c r="P1383" s="11">
        <f t="shared" si="1156"/>
        <v>0</v>
      </c>
      <c r="Q1383" s="11">
        <f t="shared" si="1156"/>
        <v>0</v>
      </c>
      <c r="R1383" s="11">
        <f t="shared" si="1156"/>
        <v>0</v>
      </c>
      <c r="S1383" s="11">
        <f t="shared" si="1156"/>
        <v>4109</v>
      </c>
      <c r="T1383" s="11">
        <f t="shared" si="1156"/>
        <v>0</v>
      </c>
      <c r="U1383" s="11">
        <f t="shared" si="1157"/>
        <v>0</v>
      </c>
      <c r="V1383" s="11">
        <f t="shared" si="1157"/>
        <v>0</v>
      </c>
      <c r="W1383" s="11">
        <f t="shared" si="1157"/>
        <v>0</v>
      </c>
      <c r="X1383" s="11">
        <f t="shared" si="1157"/>
        <v>0</v>
      </c>
      <c r="Y1383" s="11">
        <f t="shared" si="1157"/>
        <v>4109</v>
      </c>
      <c r="Z1383" s="11">
        <f t="shared" si="1157"/>
        <v>0</v>
      </c>
    </row>
    <row r="1384" spans="1:26" ht="33" x14ac:dyDescent="0.25">
      <c r="A1384" s="25" t="s">
        <v>243</v>
      </c>
      <c r="B1384" s="26">
        <v>923</v>
      </c>
      <c r="C1384" s="26" t="s">
        <v>22</v>
      </c>
      <c r="D1384" s="26" t="s">
        <v>29</v>
      </c>
      <c r="E1384" s="26" t="s">
        <v>542</v>
      </c>
      <c r="F1384" s="26" t="s">
        <v>31</v>
      </c>
      <c r="G1384" s="9">
        <f t="shared" si="1156"/>
        <v>4109</v>
      </c>
      <c r="H1384" s="9">
        <f t="shared" si="1156"/>
        <v>0</v>
      </c>
      <c r="I1384" s="9">
        <f t="shared" si="1156"/>
        <v>0</v>
      </c>
      <c r="J1384" s="9">
        <f t="shared" si="1156"/>
        <v>0</v>
      </c>
      <c r="K1384" s="9">
        <f t="shared" si="1156"/>
        <v>0</v>
      </c>
      <c r="L1384" s="9">
        <f t="shared" si="1156"/>
        <v>0</v>
      </c>
      <c r="M1384" s="9">
        <f t="shared" si="1156"/>
        <v>4109</v>
      </c>
      <c r="N1384" s="9">
        <f t="shared" si="1156"/>
        <v>0</v>
      </c>
      <c r="O1384" s="9">
        <f t="shared" si="1156"/>
        <v>0</v>
      </c>
      <c r="P1384" s="9">
        <f t="shared" si="1156"/>
        <v>0</v>
      </c>
      <c r="Q1384" s="9">
        <f t="shared" si="1156"/>
        <v>0</v>
      </c>
      <c r="R1384" s="9">
        <f t="shared" si="1156"/>
        <v>0</v>
      </c>
      <c r="S1384" s="9">
        <f t="shared" si="1156"/>
        <v>4109</v>
      </c>
      <c r="T1384" s="9">
        <f t="shared" si="1156"/>
        <v>0</v>
      </c>
      <c r="U1384" s="9">
        <f t="shared" si="1157"/>
        <v>0</v>
      </c>
      <c r="V1384" s="9">
        <f t="shared" si="1157"/>
        <v>0</v>
      </c>
      <c r="W1384" s="9">
        <f t="shared" si="1157"/>
        <v>0</v>
      </c>
      <c r="X1384" s="9">
        <f t="shared" si="1157"/>
        <v>0</v>
      </c>
      <c r="Y1384" s="9">
        <f t="shared" si="1157"/>
        <v>4109</v>
      </c>
      <c r="Z1384" s="9">
        <f t="shared" si="1157"/>
        <v>0</v>
      </c>
    </row>
    <row r="1385" spans="1:26" ht="33" x14ac:dyDescent="0.25">
      <c r="A1385" s="25" t="s">
        <v>37</v>
      </c>
      <c r="B1385" s="26">
        <v>923</v>
      </c>
      <c r="C1385" s="26" t="s">
        <v>22</v>
      </c>
      <c r="D1385" s="26" t="s">
        <v>29</v>
      </c>
      <c r="E1385" s="26" t="s">
        <v>542</v>
      </c>
      <c r="F1385" s="26" t="s">
        <v>38</v>
      </c>
      <c r="G1385" s="9">
        <f>3881+228</f>
        <v>4109</v>
      </c>
      <c r="H1385" s="9"/>
      <c r="I1385" s="86"/>
      <c r="J1385" s="86"/>
      <c r="K1385" s="86"/>
      <c r="L1385" s="86"/>
      <c r="M1385" s="9">
        <f>G1385+I1385+J1385+K1385+L1385</f>
        <v>4109</v>
      </c>
      <c r="N1385" s="9">
        <f>H1385+L1385</f>
        <v>0</v>
      </c>
      <c r="O1385" s="87"/>
      <c r="P1385" s="87"/>
      <c r="Q1385" s="87"/>
      <c r="R1385" s="87"/>
      <c r="S1385" s="9">
        <f>M1385+O1385+P1385+Q1385+R1385</f>
        <v>4109</v>
      </c>
      <c r="T1385" s="9">
        <f>N1385+R1385</f>
        <v>0</v>
      </c>
      <c r="U1385" s="87"/>
      <c r="V1385" s="87"/>
      <c r="W1385" s="87"/>
      <c r="X1385" s="87"/>
      <c r="Y1385" s="9">
        <f>S1385+U1385+V1385+W1385+X1385</f>
        <v>4109</v>
      </c>
      <c r="Z1385" s="9">
        <f>T1385+X1385</f>
        <v>0</v>
      </c>
    </row>
    <row r="1386" spans="1:26" ht="16.5" customHeight="1" x14ac:dyDescent="0.25">
      <c r="A1386" s="25" t="s">
        <v>572</v>
      </c>
      <c r="B1386" s="26">
        <v>923</v>
      </c>
      <c r="C1386" s="26" t="s">
        <v>22</v>
      </c>
      <c r="D1386" s="26" t="s">
        <v>29</v>
      </c>
      <c r="E1386" s="26" t="s">
        <v>574</v>
      </c>
      <c r="F1386" s="26"/>
      <c r="G1386" s="9">
        <f t="shared" ref="G1386:H1386" si="1162">G1387+G1390+G1393+G1396+G1399</f>
        <v>42</v>
      </c>
      <c r="H1386" s="9">
        <f t="shared" si="1162"/>
        <v>42</v>
      </c>
      <c r="I1386" s="9">
        <f t="shared" ref="I1386:N1386" si="1163">I1387+I1390+I1393+I1396+I1399</f>
        <v>0</v>
      </c>
      <c r="J1386" s="9">
        <f t="shared" si="1163"/>
        <v>0</v>
      </c>
      <c r="K1386" s="9">
        <f t="shared" si="1163"/>
        <v>0</v>
      </c>
      <c r="L1386" s="9">
        <f t="shared" si="1163"/>
        <v>0</v>
      </c>
      <c r="M1386" s="9">
        <f t="shared" si="1163"/>
        <v>42</v>
      </c>
      <c r="N1386" s="9">
        <f t="shared" si="1163"/>
        <v>42</v>
      </c>
      <c r="O1386" s="9">
        <f t="shared" ref="O1386:T1386" si="1164">O1387+O1390+O1393+O1396+O1399</f>
        <v>0</v>
      </c>
      <c r="P1386" s="9">
        <f t="shared" si="1164"/>
        <v>0</v>
      </c>
      <c r="Q1386" s="9">
        <f t="shared" si="1164"/>
        <v>0</v>
      </c>
      <c r="R1386" s="9">
        <f t="shared" si="1164"/>
        <v>0</v>
      </c>
      <c r="S1386" s="9">
        <f t="shared" si="1164"/>
        <v>42</v>
      </c>
      <c r="T1386" s="9">
        <f t="shared" si="1164"/>
        <v>42</v>
      </c>
      <c r="U1386" s="9">
        <f t="shared" ref="U1386:Z1386" si="1165">U1387+U1390+U1393+U1396+U1399</f>
        <v>0</v>
      </c>
      <c r="V1386" s="9">
        <f t="shared" si="1165"/>
        <v>0</v>
      </c>
      <c r="W1386" s="9">
        <f t="shared" si="1165"/>
        <v>0</v>
      </c>
      <c r="X1386" s="9">
        <f t="shared" si="1165"/>
        <v>0</v>
      </c>
      <c r="Y1386" s="9">
        <f t="shared" si="1165"/>
        <v>42</v>
      </c>
      <c r="Z1386" s="9">
        <f t="shared" si="1165"/>
        <v>42</v>
      </c>
    </row>
    <row r="1387" spans="1:26" ht="33" x14ac:dyDescent="0.25">
      <c r="A1387" s="25" t="s">
        <v>573</v>
      </c>
      <c r="B1387" s="26">
        <v>923</v>
      </c>
      <c r="C1387" s="26" t="s">
        <v>22</v>
      </c>
      <c r="D1387" s="26" t="s">
        <v>29</v>
      </c>
      <c r="E1387" s="26" t="s">
        <v>575</v>
      </c>
      <c r="F1387" s="26"/>
      <c r="G1387" s="9">
        <f t="shared" ref="G1387:V1388" si="1166">G1388</f>
        <v>7</v>
      </c>
      <c r="H1387" s="9">
        <f t="shared" si="1166"/>
        <v>7</v>
      </c>
      <c r="I1387" s="9">
        <f t="shared" si="1166"/>
        <v>0</v>
      </c>
      <c r="J1387" s="9">
        <f t="shared" si="1166"/>
        <v>0</v>
      </c>
      <c r="K1387" s="9">
        <f t="shared" si="1166"/>
        <v>0</v>
      </c>
      <c r="L1387" s="9">
        <f t="shared" si="1166"/>
        <v>0</v>
      </c>
      <c r="M1387" s="9">
        <f t="shared" si="1166"/>
        <v>7</v>
      </c>
      <c r="N1387" s="9">
        <f t="shared" si="1166"/>
        <v>7</v>
      </c>
      <c r="O1387" s="9">
        <f t="shared" si="1166"/>
        <v>0</v>
      </c>
      <c r="P1387" s="9">
        <f t="shared" si="1166"/>
        <v>0</v>
      </c>
      <c r="Q1387" s="9">
        <f t="shared" si="1166"/>
        <v>0</v>
      </c>
      <c r="R1387" s="9">
        <f t="shared" si="1166"/>
        <v>0</v>
      </c>
      <c r="S1387" s="9">
        <f t="shared" si="1166"/>
        <v>7</v>
      </c>
      <c r="T1387" s="9">
        <f t="shared" si="1166"/>
        <v>7</v>
      </c>
      <c r="U1387" s="9">
        <f t="shared" si="1166"/>
        <v>0</v>
      </c>
      <c r="V1387" s="9">
        <f t="shared" si="1166"/>
        <v>0</v>
      </c>
      <c r="W1387" s="9">
        <f t="shared" ref="U1387:Z1388" si="1167">W1388</f>
        <v>0</v>
      </c>
      <c r="X1387" s="9">
        <f t="shared" si="1167"/>
        <v>0</v>
      </c>
      <c r="Y1387" s="9">
        <f t="shared" si="1167"/>
        <v>7</v>
      </c>
      <c r="Z1387" s="9">
        <f t="shared" si="1167"/>
        <v>7</v>
      </c>
    </row>
    <row r="1388" spans="1:26" ht="33" x14ac:dyDescent="0.25">
      <c r="A1388" s="25" t="s">
        <v>243</v>
      </c>
      <c r="B1388" s="26">
        <v>923</v>
      </c>
      <c r="C1388" s="26" t="s">
        <v>22</v>
      </c>
      <c r="D1388" s="26" t="s">
        <v>29</v>
      </c>
      <c r="E1388" s="26" t="s">
        <v>575</v>
      </c>
      <c r="F1388" s="26" t="s">
        <v>31</v>
      </c>
      <c r="G1388" s="9">
        <f t="shared" si="1166"/>
        <v>7</v>
      </c>
      <c r="H1388" s="9">
        <f t="shared" si="1166"/>
        <v>7</v>
      </c>
      <c r="I1388" s="9">
        <f t="shared" si="1166"/>
        <v>0</v>
      </c>
      <c r="J1388" s="9">
        <f t="shared" si="1166"/>
        <v>0</v>
      </c>
      <c r="K1388" s="9">
        <f t="shared" si="1166"/>
        <v>0</v>
      </c>
      <c r="L1388" s="9">
        <f t="shared" si="1166"/>
        <v>0</v>
      </c>
      <c r="M1388" s="9">
        <f t="shared" si="1166"/>
        <v>7</v>
      </c>
      <c r="N1388" s="9">
        <f t="shared" si="1166"/>
        <v>7</v>
      </c>
      <c r="O1388" s="9">
        <f t="shared" si="1166"/>
        <v>0</v>
      </c>
      <c r="P1388" s="9">
        <f t="shared" si="1166"/>
        <v>0</v>
      </c>
      <c r="Q1388" s="9">
        <f t="shared" si="1166"/>
        <v>0</v>
      </c>
      <c r="R1388" s="9">
        <f t="shared" si="1166"/>
        <v>0</v>
      </c>
      <c r="S1388" s="9">
        <f t="shared" si="1166"/>
        <v>7</v>
      </c>
      <c r="T1388" s="9">
        <f t="shared" si="1166"/>
        <v>7</v>
      </c>
      <c r="U1388" s="9">
        <f t="shared" si="1167"/>
        <v>0</v>
      </c>
      <c r="V1388" s="9">
        <f t="shared" si="1167"/>
        <v>0</v>
      </c>
      <c r="W1388" s="9">
        <f t="shared" si="1167"/>
        <v>0</v>
      </c>
      <c r="X1388" s="9">
        <f t="shared" si="1167"/>
        <v>0</v>
      </c>
      <c r="Y1388" s="9">
        <f t="shared" si="1167"/>
        <v>7</v>
      </c>
      <c r="Z1388" s="9">
        <f t="shared" si="1167"/>
        <v>7</v>
      </c>
    </row>
    <row r="1389" spans="1:26" ht="33" x14ac:dyDescent="0.25">
      <c r="A1389" s="25" t="s">
        <v>37</v>
      </c>
      <c r="B1389" s="26">
        <v>923</v>
      </c>
      <c r="C1389" s="26" t="s">
        <v>22</v>
      </c>
      <c r="D1389" s="26" t="s">
        <v>29</v>
      </c>
      <c r="E1389" s="26" t="s">
        <v>575</v>
      </c>
      <c r="F1389" s="26" t="s">
        <v>38</v>
      </c>
      <c r="G1389" s="9">
        <v>7</v>
      </c>
      <c r="H1389" s="9">
        <v>7</v>
      </c>
      <c r="I1389" s="86"/>
      <c r="J1389" s="86"/>
      <c r="K1389" s="86"/>
      <c r="L1389" s="86"/>
      <c r="M1389" s="9">
        <f>G1389+I1389+J1389+K1389+L1389</f>
        <v>7</v>
      </c>
      <c r="N1389" s="9">
        <f>H1389+L1389</f>
        <v>7</v>
      </c>
      <c r="O1389" s="87"/>
      <c r="P1389" s="87"/>
      <c r="Q1389" s="87"/>
      <c r="R1389" s="87"/>
      <c r="S1389" s="9">
        <f>M1389+O1389+P1389+Q1389+R1389</f>
        <v>7</v>
      </c>
      <c r="T1389" s="9">
        <f>N1389+R1389</f>
        <v>7</v>
      </c>
      <c r="U1389" s="87"/>
      <c r="V1389" s="87"/>
      <c r="W1389" s="87"/>
      <c r="X1389" s="87"/>
      <c r="Y1389" s="9">
        <f>S1389+U1389+V1389+W1389+X1389</f>
        <v>7</v>
      </c>
      <c r="Z1389" s="9">
        <f>T1389+X1389</f>
        <v>7</v>
      </c>
    </row>
    <row r="1390" spans="1:26" ht="18.75" customHeight="1" x14ac:dyDescent="0.25">
      <c r="A1390" s="25" t="s">
        <v>576</v>
      </c>
      <c r="B1390" s="26">
        <v>923</v>
      </c>
      <c r="C1390" s="26" t="s">
        <v>22</v>
      </c>
      <c r="D1390" s="26" t="s">
        <v>29</v>
      </c>
      <c r="E1390" s="26" t="s">
        <v>578</v>
      </c>
      <c r="F1390" s="26"/>
      <c r="G1390" s="9">
        <f t="shared" ref="G1390:V1391" si="1168">G1391</f>
        <v>21</v>
      </c>
      <c r="H1390" s="9">
        <f t="shared" si="1168"/>
        <v>21</v>
      </c>
      <c r="I1390" s="9">
        <f t="shared" si="1168"/>
        <v>0</v>
      </c>
      <c r="J1390" s="9">
        <f t="shared" si="1168"/>
        <v>0</v>
      </c>
      <c r="K1390" s="9">
        <f t="shared" si="1168"/>
        <v>0</v>
      </c>
      <c r="L1390" s="9">
        <f t="shared" si="1168"/>
        <v>0</v>
      </c>
      <c r="M1390" s="9">
        <f t="shared" si="1168"/>
        <v>21</v>
      </c>
      <c r="N1390" s="9">
        <f t="shared" si="1168"/>
        <v>21</v>
      </c>
      <c r="O1390" s="9">
        <f t="shared" si="1168"/>
        <v>0</v>
      </c>
      <c r="P1390" s="9">
        <f t="shared" si="1168"/>
        <v>0</v>
      </c>
      <c r="Q1390" s="9">
        <f t="shared" si="1168"/>
        <v>0</v>
      </c>
      <c r="R1390" s="9">
        <f t="shared" si="1168"/>
        <v>0</v>
      </c>
      <c r="S1390" s="9">
        <f t="shared" si="1168"/>
        <v>21</v>
      </c>
      <c r="T1390" s="9">
        <f t="shared" si="1168"/>
        <v>21</v>
      </c>
      <c r="U1390" s="9">
        <f t="shared" si="1168"/>
        <v>0</v>
      </c>
      <c r="V1390" s="9">
        <f t="shared" si="1168"/>
        <v>0</v>
      </c>
      <c r="W1390" s="9">
        <f t="shared" ref="U1390:Z1391" si="1169">W1391</f>
        <v>0</v>
      </c>
      <c r="X1390" s="9">
        <f t="shared" si="1169"/>
        <v>0</v>
      </c>
      <c r="Y1390" s="9">
        <f t="shared" si="1169"/>
        <v>21</v>
      </c>
      <c r="Z1390" s="9">
        <f t="shared" si="1169"/>
        <v>21</v>
      </c>
    </row>
    <row r="1391" spans="1:26" ht="33" x14ac:dyDescent="0.25">
      <c r="A1391" s="25" t="s">
        <v>243</v>
      </c>
      <c r="B1391" s="26">
        <v>923</v>
      </c>
      <c r="C1391" s="26" t="s">
        <v>22</v>
      </c>
      <c r="D1391" s="26" t="s">
        <v>29</v>
      </c>
      <c r="E1391" s="26" t="s">
        <v>578</v>
      </c>
      <c r="F1391" s="26" t="s">
        <v>31</v>
      </c>
      <c r="G1391" s="9">
        <f t="shared" si="1168"/>
        <v>21</v>
      </c>
      <c r="H1391" s="9">
        <f t="shared" si="1168"/>
        <v>21</v>
      </c>
      <c r="I1391" s="9">
        <f t="shared" si="1168"/>
        <v>0</v>
      </c>
      <c r="J1391" s="9">
        <f t="shared" si="1168"/>
        <v>0</v>
      </c>
      <c r="K1391" s="9">
        <f t="shared" si="1168"/>
        <v>0</v>
      </c>
      <c r="L1391" s="9">
        <f t="shared" si="1168"/>
        <v>0</v>
      </c>
      <c r="M1391" s="9">
        <f t="shared" si="1168"/>
        <v>21</v>
      </c>
      <c r="N1391" s="9">
        <f t="shared" si="1168"/>
        <v>21</v>
      </c>
      <c r="O1391" s="9">
        <f t="shared" si="1168"/>
        <v>0</v>
      </c>
      <c r="P1391" s="9">
        <f t="shared" si="1168"/>
        <v>0</v>
      </c>
      <c r="Q1391" s="9">
        <f t="shared" si="1168"/>
        <v>0</v>
      </c>
      <c r="R1391" s="9">
        <f t="shared" si="1168"/>
        <v>0</v>
      </c>
      <c r="S1391" s="9">
        <f t="shared" si="1168"/>
        <v>21</v>
      </c>
      <c r="T1391" s="9">
        <f t="shared" si="1168"/>
        <v>21</v>
      </c>
      <c r="U1391" s="9">
        <f t="shared" si="1169"/>
        <v>0</v>
      </c>
      <c r="V1391" s="9">
        <f t="shared" si="1169"/>
        <v>0</v>
      </c>
      <c r="W1391" s="9">
        <f t="shared" si="1169"/>
        <v>0</v>
      </c>
      <c r="X1391" s="9">
        <f t="shared" si="1169"/>
        <v>0</v>
      </c>
      <c r="Y1391" s="9">
        <f t="shared" si="1169"/>
        <v>21</v>
      </c>
      <c r="Z1391" s="9">
        <f t="shared" si="1169"/>
        <v>21</v>
      </c>
    </row>
    <row r="1392" spans="1:26" ht="33" x14ac:dyDescent="0.25">
      <c r="A1392" s="25" t="s">
        <v>37</v>
      </c>
      <c r="B1392" s="26">
        <v>923</v>
      </c>
      <c r="C1392" s="26" t="s">
        <v>22</v>
      </c>
      <c r="D1392" s="26" t="s">
        <v>29</v>
      </c>
      <c r="E1392" s="26" t="s">
        <v>578</v>
      </c>
      <c r="F1392" s="26" t="s">
        <v>38</v>
      </c>
      <c r="G1392" s="9">
        <v>21</v>
      </c>
      <c r="H1392" s="9">
        <v>21</v>
      </c>
      <c r="I1392" s="86"/>
      <c r="J1392" s="86"/>
      <c r="K1392" s="86"/>
      <c r="L1392" s="86"/>
      <c r="M1392" s="9">
        <f>G1392+I1392+J1392+K1392+L1392</f>
        <v>21</v>
      </c>
      <c r="N1392" s="9">
        <f>H1392+L1392</f>
        <v>21</v>
      </c>
      <c r="O1392" s="87"/>
      <c r="P1392" s="87"/>
      <c r="Q1392" s="87"/>
      <c r="R1392" s="87"/>
      <c r="S1392" s="9">
        <f>M1392+O1392+P1392+Q1392+R1392</f>
        <v>21</v>
      </c>
      <c r="T1392" s="9">
        <f>N1392+R1392</f>
        <v>21</v>
      </c>
      <c r="U1392" s="87"/>
      <c r="V1392" s="87"/>
      <c r="W1392" s="87"/>
      <c r="X1392" s="87"/>
      <c r="Y1392" s="9">
        <f>S1392+U1392+V1392+W1392+X1392</f>
        <v>21</v>
      </c>
      <c r="Z1392" s="9">
        <f>T1392+X1392</f>
        <v>21</v>
      </c>
    </row>
    <row r="1393" spans="1:26" ht="49.5" x14ac:dyDescent="0.25">
      <c r="A1393" s="25" t="s">
        <v>582</v>
      </c>
      <c r="B1393" s="26">
        <v>923</v>
      </c>
      <c r="C1393" s="26" t="s">
        <v>22</v>
      </c>
      <c r="D1393" s="26" t="s">
        <v>29</v>
      </c>
      <c r="E1393" s="26" t="s">
        <v>587</v>
      </c>
      <c r="F1393" s="26"/>
      <c r="G1393" s="9">
        <f t="shared" ref="G1393:H1394" si="1170">G1394</f>
        <v>0</v>
      </c>
      <c r="H1393" s="9">
        <f t="shared" si="1170"/>
        <v>0</v>
      </c>
      <c r="I1393" s="86"/>
      <c r="J1393" s="86"/>
      <c r="K1393" s="86"/>
      <c r="L1393" s="86"/>
      <c r="M1393" s="86"/>
      <c r="N1393" s="86"/>
      <c r="O1393" s="87"/>
      <c r="P1393" s="87"/>
      <c r="Q1393" s="87"/>
      <c r="R1393" s="87"/>
      <c r="S1393" s="87"/>
      <c r="T1393" s="87"/>
      <c r="U1393" s="87"/>
      <c r="V1393" s="87"/>
      <c r="W1393" s="87"/>
      <c r="X1393" s="87"/>
      <c r="Y1393" s="87"/>
      <c r="Z1393" s="87"/>
    </row>
    <row r="1394" spans="1:26" ht="33" x14ac:dyDescent="0.25">
      <c r="A1394" s="25" t="s">
        <v>243</v>
      </c>
      <c r="B1394" s="26">
        <v>923</v>
      </c>
      <c r="C1394" s="26" t="s">
        <v>22</v>
      </c>
      <c r="D1394" s="26" t="s">
        <v>29</v>
      </c>
      <c r="E1394" s="26" t="s">
        <v>587</v>
      </c>
      <c r="F1394" s="26" t="s">
        <v>31</v>
      </c>
      <c r="G1394" s="9">
        <f t="shared" si="1170"/>
        <v>0</v>
      </c>
      <c r="H1394" s="9">
        <f t="shared" si="1170"/>
        <v>0</v>
      </c>
      <c r="I1394" s="86"/>
      <c r="J1394" s="86"/>
      <c r="K1394" s="86"/>
      <c r="L1394" s="86"/>
      <c r="M1394" s="86"/>
      <c r="N1394" s="86"/>
      <c r="O1394" s="87"/>
      <c r="P1394" s="87"/>
      <c r="Q1394" s="87"/>
      <c r="R1394" s="87"/>
      <c r="S1394" s="87"/>
      <c r="T1394" s="87"/>
      <c r="U1394" s="87"/>
      <c r="V1394" s="87"/>
      <c r="W1394" s="87"/>
      <c r="X1394" s="87"/>
      <c r="Y1394" s="87"/>
      <c r="Z1394" s="87"/>
    </row>
    <row r="1395" spans="1:26" ht="33" x14ac:dyDescent="0.25">
      <c r="A1395" s="25" t="s">
        <v>37</v>
      </c>
      <c r="B1395" s="26">
        <v>923</v>
      </c>
      <c r="C1395" s="26" t="s">
        <v>22</v>
      </c>
      <c r="D1395" s="26" t="s">
        <v>29</v>
      </c>
      <c r="E1395" s="26" t="s">
        <v>587</v>
      </c>
      <c r="F1395" s="26" t="s">
        <v>38</v>
      </c>
      <c r="G1395" s="9"/>
      <c r="H1395" s="9"/>
      <c r="I1395" s="86"/>
      <c r="J1395" s="86"/>
      <c r="K1395" s="86"/>
      <c r="L1395" s="86"/>
      <c r="M1395" s="86"/>
      <c r="N1395" s="86"/>
      <c r="O1395" s="87"/>
      <c r="P1395" s="87"/>
      <c r="Q1395" s="87"/>
      <c r="R1395" s="87"/>
      <c r="S1395" s="87"/>
      <c r="T1395" s="87"/>
      <c r="U1395" s="87"/>
      <c r="V1395" s="87"/>
      <c r="W1395" s="87"/>
      <c r="X1395" s="87"/>
      <c r="Y1395" s="87"/>
      <c r="Z1395" s="87"/>
    </row>
    <row r="1396" spans="1:26" ht="33" x14ac:dyDescent="0.25">
      <c r="A1396" s="25" t="s">
        <v>583</v>
      </c>
      <c r="B1396" s="26">
        <v>923</v>
      </c>
      <c r="C1396" s="26" t="s">
        <v>22</v>
      </c>
      <c r="D1396" s="26" t="s">
        <v>29</v>
      </c>
      <c r="E1396" s="26" t="s">
        <v>586</v>
      </c>
      <c r="F1396" s="26"/>
      <c r="G1396" s="9">
        <f t="shared" ref="G1396:H1397" si="1171">G1397</f>
        <v>0</v>
      </c>
      <c r="H1396" s="9">
        <f t="shared" si="1171"/>
        <v>0</v>
      </c>
      <c r="I1396" s="86"/>
      <c r="J1396" s="86"/>
      <c r="K1396" s="86"/>
      <c r="L1396" s="86"/>
      <c r="M1396" s="86"/>
      <c r="N1396" s="86"/>
      <c r="O1396" s="87"/>
      <c r="P1396" s="87"/>
      <c r="Q1396" s="87"/>
      <c r="R1396" s="87"/>
      <c r="S1396" s="87"/>
      <c r="T1396" s="87"/>
      <c r="U1396" s="87"/>
      <c r="V1396" s="87"/>
      <c r="W1396" s="87"/>
      <c r="X1396" s="87"/>
      <c r="Y1396" s="87"/>
      <c r="Z1396" s="87"/>
    </row>
    <row r="1397" spans="1:26" ht="33" x14ac:dyDescent="0.25">
      <c r="A1397" s="25" t="s">
        <v>243</v>
      </c>
      <c r="B1397" s="26">
        <v>923</v>
      </c>
      <c r="C1397" s="26" t="s">
        <v>22</v>
      </c>
      <c r="D1397" s="26" t="s">
        <v>29</v>
      </c>
      <c r="E1397" s="26" t="s">
        <v>586</v>
      </c>
      <c r="F1397" s="26" t="s">
        <v>31</v>
      </c>
      <c r="G1397" s="9">
        <f t="shared" si="1171"/>
        <v>0</v>
      </c>
      <c r="H1397" s="9">
        <f t="shared" si="1171"/>
        <v>0</v>
      </c>
      <c r="I1397" s="86"/>
      <c r="J1397" s="86"/>
      <c r="K1397" s="86"/>
      <c r="L1397" s="86"/>
      <c r="M1397" s="86"/>
      <c r="N1397" s="86"/>
      <c r="O1397" s="87"/>
      <c r="P1397" s="87"/>
      <c r="Q1397" s="87"/>
      <c r="R1397" s="87"/>
      <c r="S1397" s="87"/>
      <c r="T1397" s="87"/>
      <c r="U1397" s="87"/>
      <c r="V1397" s="87"/>
      <c r="W1397" s="87"/>
      <c r="X1397" s="87"/>
      <c r="Y1397" s="87"/>
      <c r="Z1397" s="87"/>
    </row>
    <row r="1398" spans="1:26" ht="33" x14ac:dyDescent="0.25">
      <c r="A1398" s="25" t="s">
        <v>37</v>
      </c>
      <c r="B1398" s="26">
        <v>923</v>
      </c>
      <c r="C1398" s="26" t="s">
        <v>22</v>
      </c>
      <c r="D1398" s="26" t="s">
        <v>29</v>
      </c>
      <c r="E1398" s="26" t="s">
        <v>586</v>
      </c>
      <c r="F1398" s="26" t="s">
        <v>38</v>
      </c>
      <c r="G1398" s="9"/>
      <c r="H1398" s="9"/>
      <c r="I1398" s="86"/>
      <c r="J1398" s="86"/>
      <c r="K1398" s="86"/>
      <c r="L1398" s="86"/>
      <c r="M1398" s="86"/>
      <c r="N1398" s="86"/>
      <c r="O1398" s="87"/>
      <c r="P1398" s="87"/>
      <c r="Q1398" s="87"/>
      <c r="R1398" s="87"/>
      <c r="S1398" s="87"/>
      <c r="T1398" s="87"/>
      <c r="U1398" s="87"/>
      <c r="V1398" s="87"/>
      <c r="W1398" s="87"/>
      <c r="X1398" s="87"/>
      <c r="Y1398" s="87"/>
      <c r="Z1398" s="87"/>
    </row>
    <row r="1399" spans="1:26" ht="17.25" customHeight="1" x14ac:dyDescent="0.25">
      <c r="A1399" s="25" t="s">
        <v>584</v>
      </c>
      <c r="B1399" s="26">
        <f>B1397</f>
        <v>923</v>
      </c>
      <c r="C1399" s="26" t="s">
        <v>22</v>
      </c>
      <c r="D1399" s="26" t="s">
        <v>29</v>
      </c>
      <c r="E1399" s="26" t="s">
        <v>585</v>
      </c>
      <c r="F1399" s="26"/>
      <c r="G1399" s="9">
        <f t="shared" ref="G1399" si="1172">G1400</f>
        <v>14</v>
      </c>
      <c r="H1399" s="9">
        <f t="shared" ref="G1399:V1400" si="1173">H1400</f>
        <v>14</v>
      </c>
      <c r="I1399" s="9">
        <f t="shared" si="1173"/>
        <v>0</v>
      </c>
      <c r="J1399" s="9">
        <f t="shared" si="1173"/>
        <v>0</v>
      </c>
      <c r="K1399" s="9">
        <f t="shared" si="1173"/>
        <v>0</v>
      </c>
      <c r="L1399" s="9">
        <f t="shared" si="1173"/>
        <v>0</v>
      </c>
      <c r="M1399" s="9">
        <f t="shared" si="1173"/>
        <v>14</v>
      </c>
      <c r="N1399" s="9">
        <f t="shared" si="1173"/>
        <v>14</v>
      </c>
      <c r="O1399" s="9">
        <f t="shared" si="1173"/>
        <v>0</v>
      </c>
      <c r="P1399" s="9">
        <f t="shared" si="1173"/>
        <v>0</v>
      </c>
      <c r="Q1399" s="9">
        <f t="shared" si="1173"/>
        <v>0</v>
      </c>
      <c r="R1399" s="9">
        <f t="shared" si="1173"/>
        <v>0</v>
      </c>
      <c r="S1399" s="9">
        <f t="shared" si="1173"/>
        <v>14</v>
      </c>
      <c r="T1399" s="9">
        <f t="shared" si="1173"/>
        <v>14</v>
      </c>
      <c r="U1399" s="9">
        <f t="shared" si="1173"/>
        <v>0</v>
      </c>
      <c r="V1399" s="9">
        <f t="shared" si="1173"/>
        <v>0</v>
      </c>
      <c r="W1399" s="9">
        <f t="shared" ref="U1399:Z1400" si="1174">W1400</f>
        <v>0</v>
      </c>
      <c r="X1399" s="9">
        <f t="shared" si="1174"/>
        <v>0</v>
      </c>
      <c r="Y1399" s="9">
        <f t="shared" si="1174"/>
        <v>14</v>
      </c>
      <c r="Z1399" s="9">
        <f t="shared" si="1174"/>
        <v>14</v>
      </c>
    </row>
    <row r="1400" spans="1:26" ht="33" x14ac:dyDescent="0.25">
      <c r="A1400" s="25" t="s">
        <v>243</v>
      </c>
      <c r="B1400" s="26">
        <f>B1398</f>
        <v>923</v>
      </c>
      <c r="C1400" s="26" t="s">
        <v>22</v>
      </c>
      <c r="D1400" s="26" t="s">
        <v>29</v>
      </c>
      <c r="E1400" s="26" t="s">
        <v>585</v>
      </c>
      <c r="F1400" s="26" t="s">
        <v>31</v>
      </c>
      <c r="G1400" s="9">
        <f t="shared" si="1173"/>
        <v>14</v>
      </c>
      <c r="H1400" s="9">
        <f t="shared" si="1173"/>
        <v>14</v>
      </c>
      <c r="I1400" s="9">
        <f t="shared" si="1173"/>
        <v>0</v>
      </c>
      <c r="J1400" s="9">
        <f t="shared" si="1173"/>
        <v>0</v>
      </c>
      <c r="K1400" s="9">
        <f t="shared" si="1173"/>
        <v>0</v>
      </c>
      <c r="L1400" s="9">
        <f t="shared" si="1173"/>
        <v>0</v>
      </c>
      <c r="M1400" s="9">
        <f t="shared" si="1173"/>
        <v>14</v>
      </c>
      <c r="N1400" s="9">
        <f t="shared" si="1173"/>
        <v>14</v>
      </c>
      <c r="O1400" s="9">
        <f t="shared" si="1173"/>
        <v>0</v>
      </c>
      <c r="P1400" s="9">
        <f t="shared" si="1173"/>
        <v>0</v>
      </c>
      <c r="Q1400" s="9">
        <f t="shared" si="1173"/>
        <v>0</v>
      </c>
      <c r="R1400" s="9">
        <f t="shared" si="1173"/>
        <v>0</v>
      </c>
      <c r="S1400" s="9">
        <f t="shared" si="1173"/>
        <v>14</v>
      </c>
      <c r="T1400" s="9">
        <f t="shared" si="1173"/>
        <v>14</v>
      </c>
      <c r="U1400" s="9">
        <f t="shared" si="1174"/>
        <v>0</v>
      </c>
      <c r="V1400" s="9">
        <f t="shared" si="1174"/>
        <v>0</v>
      </c>
      <c r="W1400" s="9">
        <f t="shared" si="1174"/>
        <v>0</v>
      </c>
      <c r="X1400" s="9">
        <f t="shared" si="1174"/>
        <v>0</v>
      </c>
      <c r="Y1400" s="9">
        <f t="shared" si="1174"/>
        <v>14</v>
      </c>
      <c r="Z1400" s="9">
        <f t="shared" si="1174"/>
        <v>14</v>
      </c>
    </row>
    <row r="1401" spans="1:26" ht="33" x14ac:dyDescent="0.25">
      <c r="A1401" s="25" t="s">
        <v>37</v>
      </c>
      <c r="B1401" s="26">
        <f>B1399</f>
        <v>923</v>
      </c>
      <c r="C1401" s="26" t="s">
        <v>22</v>
      </c>
      <c r="D1401" s="26" t="s">
        <v>29</v>
      </c>
      <c r="E1401" s="26" t="s">
        <v>585</v>
      </c>
      <c r="F1401" s="26" t="s">
        <v>38</v>
      </c>
      <c r="G1401" s="9">
        <v>14</v>
      </c>
      <c r="H1401" s="9">
        <v>14</v>
      </c>
      <c r="I1401" s="86"/>
      <c r="J1401" s="86"/>
      <c r="K1401" s="86"/>
      <c r="L1401" s="86"/>
      <c r="M1401" s="9">
        <f>G1401+I1401+J1401+K1401+L1401</f>
        <v>14</v>
      </c>
      <c r="N1401" s="9">
        <f>H1401+L1401</f>
        <v>14</v>
      </c>
      <c r="O1401" s="87"/>
      <c r="P1401" s="87"/>
      <c r="Q1401" s="87"/>
      <c r="R1401" s="87"/>
      <c r="S1401" s="9">
        <f>M1401+O1401+P1401+Q1401+R1401</f>
        <v>14</v>
      </c>
      <c r="T1401" s="9">
        <f>N1401+R1401</f>
        <v>14</v>
      </c>
      <c r="U1401" s="87"/>
      <c r="V1401" s="87"/>
      <c r="W1401" s="87"/>
      <c r="X1401" s="87"/>
      <c r="Y1401" s="9">
        <f>S1401+U1401+V1401+W1401+X1401</f>
        <v>14</v>
      </c>
      <c r="Z1401" s="9">
        <f>T1401+X1401</f>
        <v>14</v>
      </c>
    </row>
    <row r="1402" spans="1:26" hidden="1" x14ac:dyDescent="0.25">
      <c r="A1402" s="25"/>
      <c r="B1402" s="26"/>
      <c r="C1402" s="26"/>
      <c r="D1402" s="26"/>
      <c r="E1402" s="26"/>
      <c r="F1402" s="26"/>
      <c r="G1402" s="9"/>
      <c r="H1402" s="9"/>
      <c r="I1402" s="86"/>
      <c r="J1402" s="86"/>
      <c r="K1402" s="86"/>
      <c r="L1402" s="86"/>
      <c r="M1402" s="86"/>
      <c r="N1402" s="86"/>
      <c r="O1402" s="87"/>
      <c r="P1402" s="87"/>
      <c r="Q1402" s="87"/>
      <c r="R1402" s="87"/>
      <c r="S1402" s="87"/>
      <c r="T1402" s="87"/>
      <c r="U1402" s="87"/>
      <c r="V1402" s="87"/>
      <c r="W1402" s="87"/>
      <c r="X1402" s="87"/>
      <c r="Y1402" s="87"/>
      <c r="Z1402" s="87"/>
    </row>
    <row r="1403" spans="1:26" ht="18.75" x14ac:dyDescent="0.3">
      <c r="A1403" s="23" t="s">
        <v>59</v>
      </c>
      <c r="B1403" s="24">
        <v>923</v>
      </c>
      <c r="C1403" s="24" t="s">
        <v>22</v>
      </c>
      <c r="D1403" s="24" t="s">
        <v>60</v>
      </c>
      <c r="E1403" s="24"/>
      <c r="F1403" s="24"/>
      <c r="G1403" s="13">
        <f>G1404+G1414+G1409+G1483</f>
        <v>197950</v>
      </c>
      <c r="H1403" s="13">
        <f>H1404+H1414+H1409+H1483</f>
        <v>3623</v>
      </c>
      <c r="I1403" s="13">
        <f t="shared" ref="I1403:N1403" si="1175">I1404+I1414+I1409+I1483</f>
        <v>0</v>
      </c>
      <c r="J1403" s="13">
        <f t="shared" si="1175"/>
        <v>0</v>
      </c>
      <c r="K1403" s="13">
        <f t="shared" si="1175"/>
        <v>0</v>
      </c>
      <c r="L1403" s="13">
        <f t="shared" si="1175"/>
        <v>0</v>
      </c>
      <c r="M1403" s="13">
        <f t="shared" si="1175"/>
        <v>197950</v>
      </c>
      <c r="N1403" s="13">
        <f t="shared" si="1175"/>
        <v>3623</v>
      </c>
      <c r="O1403" s="13">
        <f t="shared" ref="O1403:T1403" si="1176">O1404+O1414+O1409+O1483</f>
        <v>0</v>
      </c>
      <c r="P1403" s="13">
        <f t="shared" si="1176"/>
        <v>0</v>
      </c>
      <c r="Q1403" s="13">
        <f t="shared" si="1176"/>
        <v>0</v>
      </c>
      <c r="R1403" s="13">
        <f t="shared" si="1176"/>
        <v>411</v>
      </c>
      <c r="S1403" s="13">
        <f t="shared" si="1176"/>
        <v>198361</v>
      </c>
      <c r="T1403" s="13">
        <f t="shared" si="1176"/>
        <v>4034</v>
      </c>
      <c r="U1403" s="13">
        <f t="shared" ref="U1403:Z1403" si="1177">U1404+U1414+U1409+U1483</f>
        <v>0</v>
      </c>
      <c r="V1403" s="13">
        <f t="shared" si="1177"/>
        <v>0</v>
      </c>
      <c r="W1403" s="13">
        <f t="shared" si="1177"/>
        <v>0</v>
      </c>
      <c r="X1403" s="13">
        <f t="shared" si="1177"/>
        <v>0</v>
      </c>
      <c r="Y1403" s="13">
        <f t="shared" si="1177"/>
        <v>198361</v>
      </c>
      <c r="Z1403" s="13">
        <f t="shared" si="1177"/>
        <v>4034</v>
      </c>
    </row>
    <row r="1404" spans="1:26" ht="82.5" x14ac:dyDescent="0.25">
      <c r="A1404" s="25" t="s">
        <v>119</v>
      </c>
      <c r="B1404" s="26">
        <v>923</v>
      </c>
      <c r="C1404" s="26" t="s">
        <v>22</v>
      </c>
      <c r="D1404" s="26" t="s">
        <v>60</v>
      </c>
      <c r="E1404" s="26" t="s">
        <v>120</v>
      </c>
      <c r="F1404" s="26"/>
      <c r="G1404" s="11">
        <f t="shared" ref="G1404" si="1178">G1405</f>
        <v>2212</v>
      </c>
      <c r="H1404" s="11">
        <f t="shared" ref="G1404:V1407" si="1179">H1405</f>
        <v>0</v>
      </c>
      <c r="I1404" s="11">
        <f t="shared" si="1179"/>
        <v>0</v>
      </c>
      <c r="J1404" s="11">
        <f t="shared" si="1179"/>
        <v>0</v>
      </c>
      <c r="K1404" s="11">
        <f t="shared" si="1179"/>
        <v>0</v>
      </c>
      <c r="L1404" s="11">
        <f t="shared" si="1179"/>
        <v>0</v>
      </c>
      <c r="M1404" s="11">
        <f t="shared" si="1179"/>
        <v>2212</v>
      </c>
      <c r="N1404" s="11">
        <f t="shared" si="1179"/>
        <v>0</v>
      </c>
      <c r="O1404" s="11">
        <f t="shared" si="1179"/>
        <v>0</v>
      </c>
      <c r="P1404" s="11">
        <f t="shared" si="1179"/>
        <v>0</v>
      </c>
      <c r="Q1404" s="11">
        <f t="shared" si="1179"/>
        <v>0</v>
      </c>
      <c r="R1404" s="11">
        <f t="shared" si="1179"/>
        <v>0</v>
      </c>
      <c r="S1404" s="11">
        <f t="shared" si="1179"/>
        <v>2212</v>
      </c>
      <c r="T1404" s="11">
        <f t="shared" si="1179"/>
        <v>0</v>
      </c>
      <c r="U1404" s="11">
        <f t="shared" si="1179"/>
        <v>0</v>
      </c>
      <c r="V1404" s="11">
        <f t="shared" si="1179"/>
        <v>0</v>
      </c>
      <c r="W1404" s="11">
        <f t="shared" ref="U1404:Z1407" si="1180">W1405</f>
        <v>0</v>
      </c>
      <c r="X1404" s="11">
        <f t="shared" si="1180"/>
        <v>0</v>
      </c>
      <c r="Y1404" s="11">
        <f t="shared" si="1180"/>
        <v>2212</v>
      </c>
      <c r="Z1404" s="11">
        <f t="shared" si="1180"/>
        <v>0</v>
      </c>
    </row>
    <row r="1405" spans="1:26" ht="20.100000000000001" customHeight="1" x14ac:dyDescent="0.25">
      <c r="A1405" s="28" t="s">
        <v>15</v>
      </c>
      <c r="B1405" s="26">
        <v>923</v>
      </c>
      <c r="C1405" s="26" t="s">
        <v>22</v>
      </c>
      <c r="D1405" s="26" t="s">
        <v>60</v>
      </c>
      <c r="E1405" s="47" t="s">
        <v>150</v>
      </c>
      <c r="F1405" s="26"/>
      <c r="G1405" s="11">
        <f t="shared" si="1179"/>
        <v>2212</v>
      </c>
      <c r="H1405" s="11">
        <f t="shared" si="1179"/>
        <v>0</v>
      </c>
      <c r="I1405" s="11">
        <f t="shared" si="1179"/>
        <v>0</v>
      </c>
      <c r="J1405" s="11">
        <f t="shared" si="1179"/>
        <v>0</v>
      </c>
      <c r="K1405" s="11">
        <f t="shared" si="1179"/>
        <v>0</v>
      </c>
      <c r="L1405" s="11">
        <f t="shared" si="1179"/>
        <v>0</v>
      </c>
      <c r="M1405" s="11">
        <f t="shared" si="1179"/>
        <v>2212</v>
      </c>
      <c r="N1405" s="11">
        <f t="shared" si="1179"/>
        <v>0</v>
      </c>
      <c r="O1405" s="11">
        <f t="shared" si="1179"/>
        <v>0</v>
      </c>
      <c r="P1405" s="11">
        <f t="shared" si="1179"/>
        <v>0</v>
      </c>
      <c r="Q1405" s="11">
        <f t="shared" si="1179"/>
        <v>0</v>
      </c>
      <c r="R1405" s="11">
        <f t="shared" si="1179"/>
        <v>0</v>
      </c>
      <c r="S1405" s="11">
        <f t="shared" si="1179"/>
        <v>2212</v>
      </c>
      <c r="T1405" s="11">
        <f t="shared" si="1179"/>
        <v>0</v>
      </c>
      <c r="U1405" s="11">
        <f t="shared" si="1180"/>
        <v>0</v>
      </c>
      <c r="V1405" s="11">
        <f t="shared" si="1180"/>
        <v>0</v>
      </c>
      <c r="W1405" s="11">
        <f t="shared" si="1180"/>
        <v>0</v>
      </c>
      <c r="X1405" s="11">
        <f t="shared" si="1180"/>
        <v>0</v>
      </c>
      <c r="Y1405" s="11">
        <f t="shared" si="1180"/>
        <v>2212</v>
      </c>
      <c r="Z1405" s="11">
        <f t="shared" si="1180"/>
        <v>0</v>
      </c>
    </row>
    <row r="1406" spans="1:26" ht="20.100000000000001" customHeight="1" x14ac:dyDescent="0.25">
      <c r="A1406" s="28" t="s">
        <v>61</v>
      </c>
      <c r="B1406" s="26">
        <v>923</v>
      </c>
      <c r="C1406" s="26" t="s">
        <v>22</v>
      </c>
      <c r="D1406" s="26" t="s">
        <v>60</v>
      </c>
      <c r="E1406" s="47" t="s">
        <v>642</v>
      </c>
      <c r="F1406" s="26"/>
      <c r="G1406" s="11">
        <f t="shared" si="1179"/>
        <v>2212</v>
      </c>
      <c r="H1406" s="11">
        <f t="shared" si="1179"/>
        <v>0</v>
      </c>
      <c r="I1406" s="11">
        <f t="shared" si="1179"/>
        <v>0</v>
      </c>
      <c r="J1406" s="11">
        <f t="shared" si="1179"/>
        <v>0</v>
      </c>
      <c r="K1406" s="11">
        <f t="shared" si="1179"/>
        <v>0</v>
      </c>
      <c r="L1406" s="11">
        <f t="shared" si="1179"/>
        <v>0</v>
      </c>
      <c r="M1406" s="11">
        <f t="shared" si="1179"/>
        <v>2212</v>
      </c>
      <c r="N1406" s="11">
        <f t="shared" si="1179"/>
        <v>0</v>
      </c>
      <c r="O1406" s="11">
        <f t="shared" si="1179"/>
        <v>0</v>
      </c>
      <c r="P1406" s="11">
        <f t="shared" si="1179"/>
        <v>0</v>
      </c>
      <c r="Q1406" s="11">
        <f t="shared" si="1179"/>
        <v>0</v>
      </c>
      <c r="R1406" s="11">
        <f t="shared" si="1179"/>
        <v>0</v>
      </c>
      <c r="S1406" s="11">
        <f t="shared" si="1179"/>
        <v>2212</v>
      </c>
      <c r="T1406" s="11">
        <f t="shared" si="1179"/>
        <v>0</v>
      </c>
      <c r="U1406" s="11">
        <f t="shared" si="1180"/>
        <v>0</v>
      </c>
      <c r="V1406" s="11">
        <f t="shared" si="1180"/>
        <v>0</v>
      </c>
      <c r="W1406" s="11">
        <f t="shared" si="1180"/>
        <v>0</v>
      </c>
      <c r="X1406" s="11">
        <f t="shared" si="1180"/>
        <v>0</v>
      </c>
      <c r="Y1406" s="11">
        <f t="shared" si="1180"/>
        <v>2212</v>
      </c>
      <c r="Z1406" s="11">
        <f t="shared" si="1180"/>
        <v>0</v>
      </c>
    </row>
    <row r="1407" spans="1:26" ht="33" x14ac:dyDescent="0.25">
      <c r="A1407" s="25" t="s">
        <v>243</v>
      </c>
      <c r="B1407" s="26">
        <v>923</v>
      </c>
      <c r="C1407" s="26" t="s">
        <v>22</v>
      </c>
      <c r="D1407" s="26" t="s">
        <v>60</v>
      </c>
      <c r="E1407" s="26" t="s">
        <v>642</v>
      </c>
      <c r="F1407" s="26" t="s">
        <v>31</v>
      </c>
      <c r="G1407" s="11">
        <f t="shared" si="1179"/>
        <v>2212</v>
      </c>
      <c r="H1407" s="11">
        <f t="shared" si="1179"/>
        <v>0</v>
      </c>
      <c r="I1407" s="11">
        <f t="shared" si="1179"/>
        <v>0</v>
      </c>
      <c r="J1407" s="11">
        <f t="shared" si="1179"/>
        <v>0</v>
      </c>
      <c r="K1407" s="11">
        <f t="shared" si="1179"/>
        <v>0</v>
      </c>
      <c r="L1407" s="11">
        <f t="shared" si="1179"/>
        <v>0</v>
      </c>
      <c r="M1407" s="11">
        <f t="shared" si="1179"/>
        <v>2212</v>
      </c>
      <c r="N1407" s="11">
        <f t="shared" si="1179"/>
        <v>0</v>
      </c>
      <c r="O1407" s="11">
        <f t="shared" si="1179"/>
        <v>0</v>
      </c>
      <c r="P1407" s="11">
        <f t="shared" si="1179"/>
        <v>0</v>
      </c>
      <c r="Q1407" s="11">
        <f t="shared" si="1179"/>
        <v>0</v>
      </c>
      <c r="R1407" s="11">
        <f t="shared" si="1179"/>
        <v>0</v>
      </c>
      <c r="S1407" s="11">
        <f t="shared" si="1179"/>
        <v>2212</v>
      </c>
      <c r="T1407" s="11">
        <f t="shared" si="1179"/>
        <v>0</v>
      </c>
      <c r="U1407" s="11">
        <f t="shared" si="1180"/>
        <v>0</v>
      </c>
      <c r="V1407" s="11">
        <f t="shared" si="1180"/>
        <v>0</v>
      </c>
      <c r="W1407" s="11">
        <f t="shared" si="1180"/>
        <v>0</v>
      </c>
      <c r="X1407" s="11">
        <f t="shared" si="1180"/>
        <v>0</v>
      </c>
      <c r="Y1407" s="11">
        <f t="shared" si="1180"/>
        <v>2212</v>
      </c>
      <c r="Z1407" s="11">
        <f t="shared" si="1180"/>
        <v>0</v>
      </c>
    </row>
    <row r="1408" spans="1:26" ht="33" x14ac:dyDescent="0.25">
      <c r="A1408" s="25" t="s">
        <v>37</v>
      </c>
      <c r="B1408" s="26">
        <v>923</v>
      </c>
      <c r="C1408" s="26" t="s">
        <v>22</v>
      </c>
      <c r="D1408" s="26" t="s">
        <v>60</v>
      </c>
      <c r="E1408" s="26" t="s">
        <v>642</v>
      </c>
      <c r="F1408" s="26" t="s">
        <v>38</v>
      </c>
      <c r="G1408" s="9">
        <f>1676+536</f>
        <v>2212</v>
      </c>
      <c r="H1408" s="9"/>
      <c r="I1408" s="86"/>
      <c r="J1408" s="86"/>
      <c r="K1408" s="86"/>
      <c r="L1408" s="86"/>
      <c r="M1408" s="9">
        <f>G1408+I1408+J1408+K1408+L1408</f>
        <v>2212</v>
      </c>
      <c r="N1408" s="9">
        <f>H1408+L1408</f>
        <v>0</v>
      </c>
      <c r="O1408" s="87"/>
      <c r="P1408" s="87"/>
      <c r="Q1408" s="87"/>
      <c r="R1408" s="87"/>
      <c r="S1408" s="9">
        <f>M1408+O1408+P1408+Q1408+R1408</f>
        <v>2212</v>
      </c>
      <c r="T1408" s="9">
        <f>N1408+R1408</f>
        <v>0</v>
      </c>
      <c r="U1408" s="87"/>
      <c r="V1408" s="87"/>
      <c r="W1408" s="87"/>
      <c r="X1408" s="87"/>
      <c r="Y1408" s="9">
        <f>S1408+U1408+V1408+W1408+X1408</f>
        <v>2212</v>
      </c>
      <c r="Z1408" s="9">
        <f>T1408+X1408</f>
        <v>0</v>
      </c>
    </row>
    <row r="1409" spans="1:26" ht="33" x14ac:dyDescent="0.25">
      <c r="A1409" s="28" t="s">
        <v>426</v>
      </c>
      <c r="B1409" s="26">
        <v>923</v>
      </c>
      <c r="C1409" s="26" t="s">
        <v>22</v>
      </c>
      <c r="D1409" s="26" t="s">
        <v>60</v>
      </c>
      <c r="E1409" s="26" t="s">
        <v>98</v>
      </c>
      <c r="F1409" s="26"/>
      <c r="G1409" s="9">
        <f t="shared" ref="G1409:V1412" si="1181">G1410</f>
        <v>91</v>
      </c>
      <c r="H1409" s="9">
        <f t="shared" si="1181"/>
        <v>0</v>
      </c>
      <c r="I1409" s="9">
        <f t="shared" si="1181"/>
        <v>0</v>
      </c>
      <c r="J1409" s="9">
        <f t="shared" si="1181"/>
        <v>0</v>
      </c>
      <c r="K1409" s="9">
        <f t="shared" si="1181"/>
        <v>0</v>
      </c>
      <c r="L1409" s="9">
        <f t="shared" si="1181"/>
        <v>0</v>
      </c>
      <c r="M1409" s="9">
        <f t="shared" si="1181"/>
        <v>91</v>
      </c>
      <c r="N1409" s="9">
        <f t="shared" si="1181"/>
        <v>0</v>
      </c>
      <c r="O1409" s="9">
        <f t="shared" si="1181"/>
        <v>0</v>
      </c>
      <c r="P1409" s="9">
        <f t="shared" si="1181"/>
        <v>0</v>
      </c>
      <c r="Q1409" s="9">
        <f t="shared" si="1181"/>
        <v>0</v>
      </c>
      <c r="R1409" s="9">
        <f t="shared" si="1181"/>
        <v>0</v>
      </c>
      <c r="S1409" s="9">
        <f t="shared" si="1181"/>
        <v>91</v>
      </c>
      <c r="T1409" s="9">
        <f t="shared" si="1181"/>
        <v>0</v>
      </c>
      <c r="U1409" s="9">
        <f t="shared" si="1181"/>
        <v>0</v>
      </c>
      <c r="V1409" s="9">
        <f t="shared" si="1181"/>
        <v>0</v>
      </c>
      <c r="W1409" s="9">
        <f t="shared" ref="U1409:Z1412" si="1182">W1410</f>
        <v>0</v>
      </c>
      <c r="X1409" s="9">
        <f t="shared" si="1182"/>
        <v>0</v>
      </c>
      <c r="Y1409" s="9">
        <f t="shared" si="1182"/>
        <v>91</v>
      </c>
      <c r="Z1409" s="9">
        <f t="shared" si="1182"/>
        <v>0</v>
      </c>
    </row>
    <row r="1410" spans="1:26" ht="20.100000000000001" customHeight="1" x14ac:dyDescent="0.25">
      <c r="A1410" s="28" t="s">
        <v>15</v>
      </c>
      <c r="B1410" s="26">
        <v>923</v>
      </c>
      <c r="C1410" s="26" t="s">
        <v>22</v>
      </c>
      <c r="D1410" s="26" t="s">
        <v>60</v>
      </c>
      <c r="E1410" s="47" t="s">
        <v>99</v>
      </c>
      <c r="F1410" s="26"/>
      <c r="G1410" s="11">
        <f t="shared" si="1181"/>
        <v>91</v>
      </c>
      <c r="H1410" s="11">
        <f t="shared" si="1181"/>
        <v>0</v>
      </c>
      <c r="I1410" s="11">
        <f t="shared" si="1181"/>
        <v>0</v>
      </c>
      <c r="J1410" s="11">
        <f t="shared" si="1181"/>
        <v>0</v>
      </c>
      <c r="K1410" s="11">
        <f t="shared" si="1181"/>
        <v>0</v>
      </c>
      <c r="L1410" s="11">
        <f t="shared" si="1181"/>
        <v>0</v>
      </c>
      <c r="M1410" s="11">
        <f t="shared" si="1181"/>
        <v>91</v>
      </c>
      <c r="N1410" s="11">
        <f t="shared" si="1181"/>
        <v>0</v>
      </c>
      <c r="O1410" s="11">
        <f t="shared" si="1181"/>
        <v>0</v>
      </c>
      <c r="P1410" s="11">
        <f t="shared" si="1181"/>
        <v>0</v>
      </c>
      <c r="Q1410" s="11">
        <f t="shared" si="1181"/>
        <v>0</v>
      </c>
      <c r="R1410" s="11">
        <f t="shared" si="1181"/>
        <v>0</v>
      </c>
      <c r="S1410" s="11">
        <f t="shared" si="1181"/>
        <v>91</v>
      </c>
      <c r="T1410" s="11">
        <f t="shared" si="1181"/>
        <v>0</v>
      </c>
      <c r="U1410" s="11">
        <f t="shared" si="1182"/>
        <v>0</v>
      </c>
      <c r="V1410" s="11">
        <f t="shared" si="1182"/>
        <v>0</v>
      </c>
      <c r="W1410" s="11">
        <f t="shared" si="1182"/>
        <v>0</v>
      </c>
      <c r="X1410" s="11">
        <f t="shared" si="1182"/>
        <v>0</v>
      </c>
      <c r="Y1410" s="11">
        <f t="shared" si="1182"/>
        <v>91</v>
      </c>
      <c r="Z1410" s="11">
        <f t="shared" si="1182"/>
        <v>0</v>
      </c>
    </row>
    <row r="1411" spans="1:26" ht="20.100000000000001" customHeight="1" x14ac:dyDescent="0.25">
      <c r="A1411" s="28" t="s">
        <v>61</v>
      </c>
      <c r="B1411" s="26">
        <v>923</v>
      </c>
      <c r="C1411" s="26" t="s">
        <v>22</v>
      </c>
      <c r="D1411" s="26" t="s">
        <v>60</v>
      </c>
      <c r="E1411" s="47" t="s">
        <v>100</v>
      </c>
      <c r="F1411" s="26"/>
      <c r="G1411" s="11">
        <f t="shared" si="1181"/>
        <v>91</v>
      </c>
      <c r="H1411" s="11">
        <f t="shared" si="1181"/>
        <v>0</v>
      </c>
      <c r="I1411" s="11">
        <f t="shared" si="1181"/>
        <v>0</v>
      </c>
      <c r="J1411" s="11">
        <f t="shared" si="1181"/>
        <v>0</v>
      </c>
      <c r="K1411" s="11">
        <f t="shared" si="1181"/>
        <v>0</v>
      </c>
      <c r="L1411" s="11">
        <f t="shared" si="1181"/>
        <v>0</v>
      </c>
      <c r="M1411" s="11">
        <f t="shared" si="1181"/>
        <v>91</v>
      </c>
      <c r="N1411" s="11">
        <f t="shared" si="1181"/>
        <v>0</v>
      </c>
      <c r="O1411" s="11">
        <f t="shared" si="1181"/>
        <v>0</v>
      </c>
      <c r="P1411" s="11">
        <f t="shared" si="1181"/>
        <v>0</v>
      </c>
      <c r="Q1411" s="11">
        <f t="shared" si="1181"/>
        <v>0</v>
      </c>
      <c r="R1411" s="11">
        <f t="shared" si="1181"/>
        <v>0</v>
      </c>
      <c r="S1411" s="11">
        <f t="shared" si="1181"/>
        <v>91</v>
      </c>
      <c r="T1411" s="11">
        <f t="shared" si="1181"/>
        <v>0</v>
      </c>
      <c r="U1411" s="11">
        <f t="shared" si="1182"/>
        <v>0</v>
      </c>
      <c r="V1411" s="11">
        <f t="shared" si="1182"/>
        <v>0</v>
      </c>
      <c r="W1411" s="11">
        <f t="shared" si="1182"/>
        <v>0</v>
      </c>
      <c r="X1411" s="11">
        <f t="shared" si="1182"/>
        <v>0</v>
      </c>
      <c r="Y1411" s="11">
        <f t="shared" si="1182"/>
        <v>91</v>
      </c>
      <c r="Z1411" s="11">
        <f t="shared" si="1182"/>
        <v>0</v>
      </c>
    </row>
    <row r="1412" spans="1:26" ht="33" x14ac:dyDescent="0.25">
      <c r="A1412" s="25" t="s">
        <v>243</v>
      </c>
      <c r="B1412" s="26">
        <v>923</v>
      </c>
      <c r="C1412" s="26" t="s">
        <v>22</v>
      </c>
      <c r="D1412" s="26" t="s">
        <v>60</v>
      </c>
      <c r="E1412" s="26" t="s">
        <v>100</v>
      </c>
      <c r="F1412" s="26" t="s">
        <v>31</v>
      </c>
      <c r="G1412" s="9">
        <f t="shared" si="1181"/>
        <v>91</v>
      </c>
      <c r="H1412" s="9">
        <f t="shared" si="1181"/>
        <v>0</v>
      </c>
      <c r="I1412" s="9">
        <f t="shared" si="1181"/>
        <v>0</v>
      </c>
      <c r="J1412" s="9">
        <f t="shared" si="1181"/>
        <v>0</v>
      </c>
      <c r="K1412" s="9">
        <f t="shared" si="1181"/>
        <v>0</v>
      </c>
      <c r="L1412" s="9">
        <f t="shared" si="1181"/>
        <v>0</v>
      </c>
      <c r="M1412" s="9">
        <f t="shared" si="1181"/>
        <v>91</v>
      </c>
      <c r="N1412" s="9">
        <f t="shared" si="1181"/>
        <v>0</v>
      </c>
      <c r="O1412" s="9">
        <f t="shared" si="1181"/>
        <v>0</v>
      </c>
      <c r="P1412" s="9">
        <f t="shared" si="1181"/>
        <v>0</v>
      </c>
      <c r="Q1412" s="9">
        <f t="shared" si="1181"/>
        <v>0</v>
      </c>
      <c r="R1412" s="9">
        <f t="shared" si="1181"/>
        <v>0</v>
      </c>
      <c r="S1412" s="9">
        <f t="shared" si="1181"/>
        <v>91</v>
      </c>
      <c r="T1412" s="9">
        <f t="shared" si="1181"/>
        <v>0</v>
      </c>
      <c r="U1412" s="9">
        <f t="shared" si="1182"/>
        <v>0</v>
      </c>
      <c r="V1412" s="9">
        <f t="shared" si="1182"/>
        <v>0</v>
      </c>
      <c r="W1412" s="9">
        <f t="shared" si="1182"/>
        <v>0</v>
      </c>
      <c r="X1412" s="9">
        <f t="shared" si="1182"/>
        <v>0</v>
      </c>
      <c r="Y1412" s="9">
        <f t="shared" si="1182"/>
        <v>91</v>
      </c>
      <c r="Z1412" s="9">
        <f t="shared" si="1182"/>
        <v>0</v>
      </c>
    </row>
    <row r="1413" spans="1:26" ht="33" x14ac:dyDescent="0.25">
      <c r="A1413" s="25" t="s">
        <v>37</v>
      </c>
      <c r="B1413" s="26">
        <v>923</v>
      </c>
      <c r="C1413" s="26" t="s">
        <v>22</v>
      </c>
      <c r="D1413" s="26" t="s">
        <v>60</v>
      </c>
      <c r="E1413" s="26" t="s">
        <v>100</v>
      </c>
      <c r="F1413" s="26" t="s">
        <v>38</v>
      </c>
      <c r="G1413" s="9">
        <v>91</v>
      </c>
      <c r="H1413" s="9"/>
      <c r="I1413" s="86"/>
      <c r="J1413" s="86"/>
      <c r="K1413" s="86"/>
      <c r="L1413" s="86"/>
      <c r="M1413" s="9">
        <f>G1413+I1413+J1413+K1413+L1413</f>
        <v>91</v>
      </c>
      <c r="N1413" s="9">
        <f>H1413+L1413</f>
        <v>0</v>
      </c>
      <c r="O1413" s="87"/>
      <c r="P1413" s="87"/>
      <c r="Q1413" s="87"/>
      <c r="R1413" s="87"/>
      <c r="S1413" s="9">
        <f>M1413+O1413+P1413+Q1413+R1413</f>
        <v>91</v>
      </c>
      <c r="T1413" s="9">
        <f>N1413+R1413</f>
        <v>0</v>
      </c>
      <c r="U1413" s="87"/>
      <c r="V1413" s="87"/>
      <c r="W1413" s="87"/>
      <c r="X1413" s="87"/>
      <c r="Y1413" s="9">
        <f>S1413+U1413+V1413+W1413+X1413</f>
        <v>91</v>
      </c>
      <c r="Z1413" s="9">
        <f>T1413+X1413</f>
        <v>0</v>
      </c>
    </row>
    <row r="1414" spans="1:26" ht="49.5" x14ac:dyDescent="0.25">
      <c r="A1414" s="28" t="s">
        <v>427</v>
      </c>
      <c r="B1414" s="26">
        <v>923</v>
      </c>
      <c r="C1414" s="26" t="s">
        <v>22</v>
      </c>
      <c r="D1414" s="26" t="s">
        <v>60</v>
      </c>
      <c r="E1414" s="26" t="s">
        <v>74</v>
      </c>
      <c r="F1414" s="26"/>
      <c r="G1414" s="11">
        <f t="shared" ref="G1414" si="1183">G1415+G1423+G1474+G1438</f>
        <v>195647</v>
      </c>
      <c r="H1414" s="11">
        <f t="shared" ref="H1414:N1414" si="1184">H1415+H1423+H1474+H1438</f>
        <v>3623</v>
      </c>
      <c r="I1414" s="11">
        <f t="shared" si="1184"/>
        <v>0</v>
      </c>
      <c r="J1414" s="11">
        <f t="shared" si="1184"/>
        <v>0</v>
      </c>
      <c r="K1414" s="11">
        <f t="shared" si="1184"/>
        <v>0</v>
      </c>
      <c r="L1414" s="11">
        <f t="shared" si="1184"/>
        <v>0</v>
      </c>
      <c r="M1414" s="11">
        <f t="shared" si="1184"/>
        <v>195647</v>
      </c>
      <c r="N1414" s="11">
        <f t="shared" si="1184"/>
        <v>3623</v>
      </c>
      <c r="O1414" s="11">
        <f t="shared" ref="O1414:T1414" si="1185">O1415+O1423+O1474+O1438</f>
        <v>0</v>
      </c>
      <c r="P1414" s="11">
        <f t="shared" si="1185"/>
        <v>0</v>
      </c>
      <c r="Q1414" s="11">
        <f t="shared" si="1185"/>
        <v>0</v>
      </c>
      <c r="R1414" s="11">
        <f t="shared" si="1185"/>
        <v>0</v>
      </c>
      <c r="S1414" s="11">
        <f t="shared" si="1185"/>
        <v>195647</v>
      </c>
      <c r="T1414" s="11">
        <f t="shared" si="1185"/>
        <v>3623</v>
      </c>
      <c r="U1414" s="11">
        <f t="shared" ref="U1414:Z1414" si="1186">U1415+U1423+U1474+U1438</f>
        <v>0</v>
      </c>
      <c r="V1414" s="11">
        <f t="shared" si="1186"/>
        <v>0</v>
      </c>
      <c r="W1414" s="11">
        <f t="shared" si="1186"/>
        <v>0</v>
      </c>
      <c r="X1414" s="11">
        <f t="shared" si="1186"/>
        <v>0</v>
      </c>
      <c r="Y1414" s="11">
        <f t="shared" si="1186"/>
        <v>195647</v>
      </c>
      <c r="Z1414" s="11">
        <f t="shared" si="1186"/>
        <v>3623</v>
      </c>
    </row>
    <row r="1415" spans="1:26" ht="20.100000000000001" customHeight="1" x14ac:dyDescent="0.25">
      <c r="A1415" s="28" t="s">
        <v>15</v>
      </c>
      <c r="B1415" s="26">
        <v>923</v>
      </c>
      <c r="C1415" s="26" t="s">
        <v>22</v>
      </c>
      <c r="D1415" s="26" t="s">
        <v>60</v>
      </c>
      <c r="E1415" s="47" t="s">
        <v>543</v>
      </c>
      <c r="F1415" s="26"/>
      <c r="G1415" s="11">
        <f t="shared" ref="G1415:Z1415" si="1187">G1416</f>
        <v>3608</v>
      </c>
      <c r="H1415" s="11">
        <f t="shared" si="1187"/>
        <v>0</v>
      </c>
      <c r="I1415" s="11">
        <f t="shared" si="1187"/>
        <v>0</v>
      </c>
      <c r="J1415" s="11">
        <f t="shared" si="1187"/>
        <v>0</v>
      </c>
      <c r="K1415" s="11">
        <f t="shared" si="1187"/>
        <v>0</v>
      </c>
      <c r="L1415" s="11">
        <f t="shared" si="1187"/>
        <v>0</v>
      </c>
      <c r="M1415" s="11">
        <f t="shared" si="1187"/>
        <v>3608</v>
      </c>
      <c r="N1415" s="11">
        <f t="shared" si="1187"/>
        <v>0</v>
      </c>
      <c r="O1415" s="11">
        <f t="shared" si="1187"/>
        <v>0</v>
      </c>
      <c r="P1415" s="11">
        <f t="shared" si="1187"/>
        <v>0</v>
      </c>
      <c r="Q1415" s="11">
        <f t="shared" si="1187"/>
        <v>0</v>
      </c>
      <c r="R1415" s="11">
        <f t="shared" si="1187"/>
        <v>0</v>
      </c>
      <c r="S1415" s="11">
        <f t="shared" si="1187"/>
        <v>3608</v>
      </c>
      <c r="T1415" s="11">
        <f t="shared" si="1187"/>
        <v>0</v>
      </c>
      <c r="U1415" s="11">
        <f t="shared" si="1187"/>
        <v>0</v>
      </c>
      <c r="V1415" s="11">
        <f t="shared" si="1187"/>
        <v>0</v>
      </c>
      <c r="W1415" s="11">
        <f t="shared" si="1187"/>
        <v>0</v>
      </c>
      <c r="X1415" s="11">
        <f t="shared" si="1187"/>
        <v>0</v>
      </c>
      <c r="Y1415" s="11">
        <f t="shared" si="1187"/>
        <v>3608</v>
      </c>
      <c r="Z1415" s="11">
        <f t="shared" si="1187"/>
        <v>0</v>
      </c>
    </row>
    <row r="1416" spans="1:26" ht="20.100000000000001" customHeight="1" x14ac:dyDescent="0.25">
      <c r="A1416" s="28" t="s">
        <v>61</v>
      </c>
      <c r="B1416" s="26">
        <v>923</v>
      </c>
      <c r="C1416" s="26" t="s">
        <v>22</v>
      </c>
      <c r="D1416" s="26" t="s">
        <v>60</v>
      </c>
      <c r="E1416" s="47" t="s">
        <v>544</v>
      </c>
      <c r="F1416" s="26"/>
      <c r="G1416" s="11">
        <f t="shared" ref="G1416" si="1188">G1417+G1419+G1421</f>
        <v>3608</v>
      </c>
      <c r="H1416" s="11">
        <f t="shared" ref="H1416:N1416" si="1189">H1417+H1419+H1421</f>
        <v>0</v>
      </c>
      <c r="I1416" s="11">
        <f t="shared" si="1189"/>
        <v>0</v>
      </c>
      <c r="J1416" s="11">
        <f t="shared" si="1189"/>
        <v>0</v>
      </c>
      <c r="K1416" s="11">
        <f t="shared" si="1189"/>
        <v>0</v>
      </c>
      <c r="L1416" s="11">
        <f t="shared" si="1189"/>
        <v>0</v>
      </c>
      <c r="M1416" s="11">
        <f t="shared" si="1189"/>
        <v>3608</v>
      </c>
      <c r="N1416" s="11">
        <f t="shared" si="1189"/>
        <v>0</v>
      </c>
      <c r="O1416" s="11">
        <f t="shared" ref="O1416:T1416" si="1190">O1417+O1419+O1421</f>
        <v>0</v>
      </c>
      <c r="P1416" s="11">
        <f t="shared" si="1190"/>
        <v>0</v>
      </c>
      <c r="Q1416" s="11">
        <f t="shared" si="1190"/>
        <v>0</v>
      </c>
      <c r="R1416" s="11">
        <f t="shared" si="1190"/>
        <v>0</v>
      </c>
      <c r="S1416" s="11">
        <f t="shared" si="1190"/>
        <v>3608</v>
      </c>
      <c r="T1416" s="11">
        <f t="shared" si="1190"/>
        <v>0</v>
      </c>
      <c r="U1416" s="11">
        <f t="shared" ref="U1416:Z1416" si="1191">U1417+U1419+U1421</f>
        <v>0</v>
      </c>
      <c r="V1416" s="11">
        <f t="shared" si="1191"/>
        <v>0</v>
      </c>
      <c r="W1416" s="11">
        <f t="shared" si="1191"/>
        <v>0</v>
      </c>
      <c r="X1416" s="11">
        <f t="shared" si="1191"/>
        <v>0</v>
      </c>
      <c r="Y1416" s="11">
        <f t="shared" si="1191"/>
        <v>3608</v>
      </c>
      <c r="Z1416" s="11">
        <f t="shared" si="1191"/>
        <v>0</v>
      </c>
    </row>
    <row r="1417" spans="1:26" ht="33" x14ac:dyDescent="0.25">
      <c r="A1417" s="25" t="s">
        <v>243</v>
      </c>
      <c r="B1417" s="26">
        <v>923</v>
      </c>
      <c r="C1417" s="26" t="s">
        <v>22</v>
      </c>
      <c r="D1417" s="26" t="s">
        <v>60</v>
      </c>
      <c r="E1417" s="26" t="s">
        <v>544</v>
      </c>
      <c r="F1417" s="26" t="s">
        <v>31</v>
      </c>
      <c r="G1417" s="9">
        <f t="shared" ref="G1417:Z1417" si="1192">G1418</f>
        <v>2017</v>
      </c>
      <c r="H1417" s="9">
        <f t="shared" si="1192"/>
        <v>0</v>
      </c>
      <c r="I1417" s="9">
        <f t="shared" si="1192"/>
        <v>0</v>
      </c>
      <c r="J1417" s="9">
        <f t="shared" si="1192"/>
        <v>0</v>
      </c>
      <c r="K1417" s="9">
        <f t="shared" si="1192"/>
        <v>0</v>
      </c>
      <c r="L1417" s="9">
        <f t="shared" si="1192"/>
        <v>0</v>
      </c>
      <c r="M1417" s="9">
        <f t="shared" si="1192"/>
        <v>2017</v>
      </c>
      <c r="N1417" s="9">
        <f t="shared" si="1192"/>
        <v>0</v>
      </c>
      <c r="O1417" s="9">
        <f t="shared" si="1192"/>
        <v>0</v>
      </c>
      <c r="P1417" s="9">
        <f t="shared" si="1192"/>
        <v>0</v>
      </c>
      <c r="Q1417" s="9">
        <f t="shared" si="1192"/>
        <v>0</v>
      </c>
      <c r="R1417" s="9">
        <f t="shared" si="1192"/>
        <v>0</v>
      </c>
      <c r="S1417" s="9">
        <f t="shared" si="1192"/>
        <v>2017</v>
      </c>
      <c r="T1417" s="9">
        <f t="shared" si="1192"/>
        <v>0</v>
      </c>
      <c r="U1417" s="9">
        <f t="shared" si="1192"/>
        <v>0</v>
      </c>
      <c r="V1417" s="9">
        <f t="shared" si="1192"/>
        <v>0</v>
      </c>
      <c r="W1417" s="9">
        <f t="shared" si="1192"/>
        <v>0</v>
      </c>
      <c r="X1417" s="9">
        <f t="shared" si="1192"/>
        <v>0</v>
      </c>
      <c r="Y1417" s="9">
        <f t="shared" si="1192"/>
        <v>2017</v>
      </c>
      <c r="Z1417" s="9">
        <f t="shared" si="1192"/>
        <v>0</v>
      </c>
    </row>
    <row r="1418" spans="1:26" ht="33" x14ac:dyDescent="0.25">
      <c r="A1418" s="25" t="s">
        <v>37</v>
      </c>
      <c r="B1418" s="26">
        <v>923</v>
      </c>
      <c r="C1418" s="26" t="s">
        <v>22</v>
      </c>
      <c r="D1418" s="26" t="s">
        <v>60</v>
      </c>
      <c r="E1418" s="26" t="s">
        <v>544</v>
      </c>
      <c r="F1418" s="26" t="s">
        <v>38</v>
      </c>
      <c r="G1418" s="9">
        <f>1017+1000</f>
        <v>2017</v>
      </c>
      <c r="H1418" s="9"/>
      <c r="I1418" s="86"/>
      <c r="J1418" s="86"/>
      <c r="K1418" s="86"/>
      <c r="L1418" s="86"/>
      <c r="M1418" s="9">
        <f>G1418+I1418+J1418+K1418+L1418</f>
        <v>2017</v>
      </c>
      <c r="N1418" s="9">
        <f>H1418+L1418</f>
        <v>0</v>
      </c>
      <c r="O1418" s="87"/>
      <c r="P1418" s="87"/>
      <c r="Q1418" s="87"/>
      <c r="R1418" s="87"/>
      <c r="S1418" s="9">
        <f>M1418+O1418+P1418+Q1418+R1418</f>
        <v>2017</v>
      </c>
      <c r="T1418" s="9">
        <f>N1418+R1418</f>
        <v>0</v>
      </c>
      <c r="U1418" s="87"/>
      <c r="V1418" s="87"/>
      <c r="W1418" s="87"/>
      <c r="X1418" s="87"/>
      <c r="Y1418" s="9">
        <f>S1418+U1418+V1418+W1418+X1418</f>
        <v>2017</v>
      </c>
      <c r="Z1418" s="9">
        <f>T1418+X1418</f>
        <v>0</v>
      </c>
    </row>
    <row r="1419" spans="1:26" ht="20.100000000000001" customHeight="1" x14ac:dyDescent="0.25">
      <c r="A1419" s="28" t="s">
        <v>101</v>
      </c>
      <c r="B1419" s="26">
        <v>923</v>
      </c>
      <c r="C1419" s="26" t="s">
        <v>22</v>
      </c>
      <c r="D1419" s="26" t="s">
        <v>60</v>
      </c>
      <c r="E1419" s="47" t="s">
        <v>544</v>
      </c>
      <c r="F1419" s="26" t="s">
        <v>102</v>
      </c>
      <c r="G1419" s="11">
        <f t="shared" ref="G1419:Z1419" si="1193">G1420</f>
        <v>95</v>
      </c>
      <c r="H1419" s="11">
        <f t="shared" si="1193"/>
        <v>0</v>
      </c>
      <c r="I1419" s="11">
        <f t="shared" si="1193"/>
        <v>0</v>
      </c>
      <c r="J1419" s="11">
        <f t="shared" si="1193"/>
        <v>0</v>
      </c>
      <c r="K1419" s="11">
        <f t="shared" si="1193"/>
        <v>0</v>
      </c>
      <c r="L1419" s="11">
        <f t="shared" si="1193"/>
        <v>0</v>
      </c>
      <c r="M1419" s="11">
        <f t="shared" si="1193"/>
        <v>95</v>
      </c>
      <c r="N1419" s="11">
        <f t="shared" si="1193"/>
        <v>0</v>
      </c>
      <c r="O1419" s="11">
        <f t="shared" si="1193"/>
        <v>0</v>
      </c>
      <c r="P1419" s="11">
        <f t="shared" si="1193"/>
        <v>0</v>
      </c>
      <c r="Q1419" s="11">
        <f t="shared" si="1193"/>
        <v>0</v>
      </c>
      <c r="R1419" s="11">
        <f t="shared" si="1193"/>
        <v>0</v>
      </c>
      <c r="S1419" s="11">
        <f t="shared" si="1193"/>
        <v>95</v>
      </c>
      <c r="T1419" s="11">
        <f t="shared" si="1193"/>
        <v>0</v>
      </c>
      <c r="U1419" s="11">
        <f t="shared" si="1193"/>
        <v>0</v>
      </c>
      <c r="V1419" s="11">
        <f t="shared" si="1193"/>
        <v>0</v>
      </c>
      <c r="W1419" s="11">
        <f t="shared" si="1193"/>
        <v>0</v>
      </c>
      <c r="X1419" s="11">
        <f t="shared" si="1193"/>
        <v>0</v>
      </c>
      <c r="Y1419" s="11">
        <f t="shared" si="1193"/>
        <v>95</v>
      </c>
      <c r="Z1419" s="11">
        <f t="shared" si="1193"/>
        <v>0</v>
      </c>
    </row>
    <row r="1420" spans="1:26" ht="20.100000000000001" customHeight="1" x14ac:dyDescent="0.25">
      <c r="A1420" s="28" t="s">
        <v>103</v>
      </c>
      <c r="B1420" s="26">
        <v>923</v>
      </c>
      <c r="C1420" s="26" t="s">
        <v>22</v>
      </c>
      <c r="D1420" s="26" t="s">
        <v>60</v>
      </c>
      <c r="E1420" s="47" t="s">
        <v>544</v>
      </c>
      <c r="F1420" s="26" t="s">
        <v>104</v>
      </c>
      <c r="G1420" s="11">
        <v>95</v>
      </c>
      <c r="H1420" s="11"/>
      <c r="I1420" s="86"/>
      <c r="J1420" s="86"/>
      <c r="K1420" s="86"/>
      <c r="L1420" s="86"/>
      <c r="M1420" s="9">
        <f>G1420+I1420+J1420+K1420+L1420</f>
        <v>95</v>
      </c>
      <c r="N1420" s="9">
        <f>H1420+L1420</f>
        <v>0</v>
      </c>
      <c r="O1420" s="87"/>
      <c r="P1420" s="87"/>
      <c r="Q1420" s="87"/>
      <c r="R1420" s="87"/>
      <c r="S1420" s="9">
        <f>M1420+O1420+P1420+Q1420+R1420</f>
        <v>95</v>
      </c>
      <c r="T1420" s="9">
        <f>N1420+R1420</f>
        <v>0</v>
      </c>
      <c r="U1420" s="87"/>
      <c r="V1420" s="87"/>
      <c r="W1420" s="87"/>
      <c r="X1420" s="87"/>
      <c r="Y1420" s="9">
        <f>S1420+U1420+V1420+W1420+X1420</f>
        <v>95</v>
      </c>
      <c r="Z1420" s="9">
        <f>T1420+X1420</f>
        <v>0</v>
      </c>
    </row>
    <row r="1421" spans="1:26" ht="20.100000000000001" customHeight="1" x14ac:dyDescent="0.25">
      <c r="A1421" s="28" t="s">
        <v>66</v>
      </c>
      <c r="B1421" s="26">
        <v>923</v>
      </c>
      <c r="C1421" s="26" t="s">
        <v>22</v>
      </c>
      <c r="D1421" s="26" t="s">
        <v>60</v>
      </c>
      <c r="E1421" s="47" t="s">
        <v>544</v>
      </c>
      <c r="F1421" s="26" t="s">
        <v>67</v>
      </c>
      <c r="G1421" s="11">
        <f t="shared" ref="G1421:Z1421" si="1194">G1422</f>
        <v>1496</v>
      </c>
      <c r="H1421" s="11">
        <f t="shared" si="1194"/>
        <v>0</v>
      </c>
      <c r="I1421" s="11">
        <f t="shared" si="1194"/>
        <v>0</v>
      </c>
      <c r="J1421" s="11">
        <f t="shared" si="1194"/>
        <v>0</v>
      </c>
      <c r="K1421" s="11">
        <f t="shared" si="1194"/>
        <v>0</v>
      </c>
      <c r="L1421" s="11">
        <f t="shared" si="1194"/>
        <v>0</v>
      </c>
      <c r="M1421" s="11">
        <f t="shared" si="1194"/>
        <v>1496</v>
      </c>
      <c r="N1421" s="11">
        <f t="shared" si="1194"/>
        <v>0</v>
      </c>
      <c r="O1421" s="11">
        <f t="shared" si="1194"/>
        <v>0</v>
      </c>
      <c r="P1421" s="11">
        <f t="shared" si="1194"/>
        <v>0</v>
      </c>
      <c r="Q1421" s="11">
        <f t="shared" si="1194"/>
        <v>0</v>
      </c>
      <c r="R1421" s="11">
        <f t="shared" si="1194"/>
        <v>0</v>
      </c>
      <c r="S1421" s="11">
        <f t="shared" si="1194"/>
        <v>1496</v>
      </c>
      <c r="T1421" s="11">
        <f t="shared" si="1194"/>
        <v>0</v>
      </c>
      <c r="U1421" s="11">
        <f t="shared" si="1194"/>
        <v>0</v>
      </c>
      <c r="V1421" s="11">
        <f t="shared" si="1194"/>
        <v>0</v>
      </c>
      <c r="W1421" s="11">
        <f t="shared" si="1194"/>
        <v>0</v>
      </c>
      <c r="X1421" s="11">
        <f t="shared" si="1194"/>
        <v>0</v>
      </c>
      <c r="Y1421" s="11">
        <f t="shared" si="1194"/>
        <v>1496</v>
      </c>
      <c r="Z1421" s="11">
        <f t="shared" si="1194"/>
        <v>0</v>
      </c>
    </row>
    <row r="1422" spans="1:26" ht="20.100000000000001" customHeight="1" x14ac:dyDescent="0.25">
      <c r="A1422" s="28" t="s">
        <v>68</v>
      </c>
      <c r="B1422" s="26">
        <v>923</v>
      </c>
      <c r="C1422" s="26" t="s">
        <v>22</v>
      </c>
      <c r="D1422" s="26" t="s">
        <v>60</v>
      </c>
      <c r="E1422" s="47" t="s">
        <v>544</v>
      </c>
      <c r="F1422" s="26" t="s">
        <v>69</v>
      </c>
      <c r="G1422" s="11">
        <v>1496</v>
      </c>
      <c r="H1422" s="11"/>
      <c r="I1422" s="86"/>
      <c r="J1422" s="86"/>
      <c r="K1422" s="86"/>
      <c r="L1422" s="86"/>
      <c r="M1422" s="9">
        <f>G1422+I1422+J1422+K1422+L1422</f>
        <v>1496</v>
      </c>
      <c r="N1422" s="9">
        <f>H1422+L1422</f>
        <v>0</v>
      </c>
      <c r="O1422" s="87"/>
      <c r="P1422" s="87"/>
      <c r="Q1422" s="87"/>
      <c r="R1422" s="87"/>
      <c r="S1422" s="9">
        <f>M1422+O1422+P1422+Q1422+R1422</f>
        <v>1496</v>
      </c>
      <c r="T1422" s="9">
        <f>N1422+R1422</f>
        <v>0</v>
      </c>
      <c r="U1422" s="87"/>
      <c r="V1422" s="87"/>
      <c r="W1422" s="87"/>
      <c r="X1422" s="87"/>
      <c r="Y1422" s="9">
        <f>S1422+U1422+V1422+W1422+X1422</f>
        <v>1496</v>
      </c>
      <c r="Z1422" s="9">
        <f>T1422+X1422</f>
        <v>0</v>
      </c>
    </row>
    <row r="1423" spans="1:26" ht="20.100000000000001" customHeight="1" x14ac:dyDescent="0.25">
      <c r="A1423" s="28" t="s">
        <v>105</v>
      </c>
      <c r="B1423" s="26">
        <v>923</v>
      </c>
      <c r="C1423" s="26" t="s">
        <v>22</v>
      </c>
      <c r="D1423" s="26" t="s">
        <v>60</v>
      </c>
      <c r="E1423" s="47" t="s">
        <v>549</v>
      </c>
      <c r="F1423" s="26"/>
      <c r="G1423" s="11">
        <f t="shared" ref="G1423" si="1195">G1431+G1424</f>
        <v>187886</v>
      </c>
      <c r="H1423" s="11">
        <f t="shared" ref="H1423:N1423" si="1196">H1431+H1424</f>
        <v>0</v>
      </c>
      <c r="I1423" s="11">
        <f t="shared" si="1196"/>
        <v>0</v>
      </c>
      <c r="J1423" s="11">
        <f t="shared" si="1196"/>
        <v>0</v>
      </c>
      <c r="K1423" s="11">
        <f t="shared" si="1196"/>
        <v>0</v>
      </c>
      <c r="L1423" s="11">
        <f t="shared" si="1196"/>
        <v>0</v>
      </c>
      <c r="M1423" s="11">
        <f t="shared" si="1196"/>
        <v>187886</v>
      </c>
      <c r="N1423" s="11">
        <f t="shared" si="1196"/>
        <v>0</v>
      </c>
      <c r="O1423" s="11">
        <f t="shared" ref="O1423:T1423" si="1197">O1431+O1424</f>
        <v>0</v>
      </c>
      <c r="P1423" s="11">
        <f t="shared" si="1197"/>
        <v>0</v>
      </c>
      <c r="Q1423" s="11">
        <f t="shared" si="1197"/>
        <v>0</v>
      </c>
      <c r="R1423" s="11">
        <f t="shared" si="1197"/>
        <v>0</v>
      </c>
      <c r="S1423" s="11">
        <f t="shared" si="1197"/>
        <v>187886</v>
      </c>
      <c r="T1423" s="11">
        <f t="shared" si="1197"/>
        <v>0</v>
      </c>
      <c r="U1423" s="11">
        <f t="shared" ref="U1423:Z1423" si="1198">U1431+U1424</f>
        <v>0</v>
      </c>
      <c r="V1423" s="11">
        <f t="shared" si="1198"/>
        <v>0</v>
      </c>
      <c r="W1423" s="11">
        <f t="shared" si="1198"/>
        <v>0</v>
      </c>
      <c r="X1423" s="11">
        <f t="shared" si="1198"/>
        <v>0</v>
      </c>
      <c r="Y1423" s="11">
        <f t="shared" si="1198"/>
        <v>187886</v>
      </c>
      <c r="Z1423" s="11">
        <f t="shared" si="1198"/>
        <v>0</v>
      </c>
    </row>
    <row r="1424" spans="1:26" ht="33" x14ac:dyDescent="0.25">
      <c r="A1424" s="25" t="s">
        <v>106</v>
      </c>
      <c r="B1424" s="26">
        <v>923</v>
      </c>
      <c r="C1424" s="26" t="s">
        <v>22</v>
      </c>
      <c r="D1424" s="26" t="s">
        <v>60</v>
      </c>
      <c r="E1424" s="26" t="s">
        <v>550</v>
      </c>
      <c r="F1424" s="26"/>
      <c r="G1424" s="9">
        <f t="shared" ref="G1424" si="1199">G1425+G1427+G1429</f>
        <v>21397</v>
      </c>
      <c r="H1424" s="9">
        <f t="shared" ref="H1424:N1424" si="1200">H1425+H1427+H1429</f>
        <v>0</v>
      </c>
      <c r="I1424" s="9">
        <f t="shared" si="1200"/>
        <v>0</v>
      </c>
      <c r="J1424" s="9">
        <f t="shared" si="1200"/>
        <v>0</v>
      </c>
      <c r="K1424" s="9">
        <f t="shared" si="1200"/>
        <v>0</v>
      </c>
      <c r="L1424" s="9">
        <f t="shared" si="1200"/>
        <v>0</v>
      </c>
      <c r="M1424" s="9">
        <f t="shared" si="1200"/>
        <v>21397</v>
      </c>
      <c r="N1424" s="9">
        <f t="shared" si="1200"/>
        <v>0</v>
      </c>
      <c r="O1424" s="9">
        <f t="shared" ref="O1424:T1424" si="1201">O1425+O1427+O1429</f>
        <v>0</v>
      </c>
      <c r="P1424" s="9">
        <f t="shared" si="1201"/>
        <v>0</v>
      </c>
      <c r="Q1424" s="9">
        <f t="shared" si="1201"/>
        <v>0</v>
      </c>
      <c r="R1424" s="9">
        <f t="shared" si="1201"/>
        <v>0</v>
      </c>
      <c r="S1424" s="9">
        <f t="shared" si="1201"/>
        <v>21397</v>
      </c>
      <c r="T1424" s="9">
        <f t="shared" si="1201"/>
        <v>0</v>
      </c>
      <c r="U1424" s="9">
        <f t="shared" ref="U1424:Z1424" si="1202">U1425+U1427+U1429</f>
        <v>0</v>
      </c>
      <c r="V1424" s="9">
        <f t="shared" si="1202"/>
        <v>0</v>
      </c>
      <c r="W1424" s="9">
        <f t="shared" si="1202"/>
        <v>0</v>
      </c>
      <c r="X1424" s="9">
        <f t="shared" si="1202"/>
        <v>0</v>
      </c>
      <c r="Y1424" s="9">
        <f t="shared" si="1202"/>
        <v>21397</v>
      </c>
      <c r="Z1424" s="9">
        <f t="shared" si="1202"/>
        <v>0</v>
      </c>
    </row>
    <row r="1425" spans="1:26" ht="66" x14ac:dyDescent="0.25">
      <c r="A1425" s="25" t="s">
        <v>448</v>
      </c>
      <c r="B1425" s="26">
        <v>923</v>
      </c>
      <c r="C1425" s="26" t="s">
        <v>22</v>
      </c>
      <c r="D1425" s="26" t="s">
        <v>60</v>
      </c>
      <c r="E1425" s="26" t="s">
        <v>550</v>
      </c>
      <c r="F1425" s="26" t="s">
        <v>85</v>
      </c>
      <c r="G1425" s="9">
        <f t="shared" ref="G1425:Z1425" si="1203">G1426</f>
        <v>18144</v>
      </c>
      <c r="H1425" s="9">
        <f t="shared" si="1203"/>
        <v>0</v>
      </c>
      <c r="I1425" s="9">
        <f t="shared" si="1203"/>
        <v>0</v>
      </c>
      <c r="J1425" s="9">
        <f t="shared" si="1203"/>
        <v>0</v>
      </c>
      <c r="K1425" s="9">
        <f t="shared" si="1203"/>
        <v>0</v>
      </c>
      <c r="L1425" s="9">
        <f t="shared" si="1203"/>
        <v>0</v>
      </c>
      <c r="M1425" s="9">
        <f t="shared" si="1203"/>
        <v>18144</v>
      </c>
      <c r="N1425" s="9">
        <f t="shared" si="1203"/>
        <v>0</v>
      </c>
      <c r="O1425" s="9">
        <f t="shared" si="1203"/>
        <v>0</v>
      </c>
      <c r="P1425" s="9">
        <f t="shared" si="1203"/>
        <v>0</v>
      </c>
      <c r="Q1425" s="9">
        <f t="shared" si="1203"/>
        <v>0</v>
      </c>
      <c r="R1425" s="9">
        <f t="shared" si="1203"/>
        <v>0</v>
      </c>
      <c r="S1425" s="9">
        <f t="shared" si="1203"/>
        <v>18144</v>
      </c>
      <c r="T1425" s="9">
        <f t="shared" si="1203"/>
        <v>0</v>
      </c>
      <c r="U1425" s="9">
        <f t="shared" si="1203"/>
        <v>0</v>
      </c>
      <c r="V1425" s="9">
        <f t="shared" si="1203"/>
        <v>0</v>
      </c>
      <c r="W1425" s="9">
        <f t="shared" si="1203"/>
        <v>0</v>
      </c>
      <c r="X1425" s="9">
        <f t="shared" si="1203"/>
        <v>0</v>
      </c>
      <c r="Y1425" s="9">
        <f t="shared" si="1203"/>
        <v>18144</v>
      </c>
      <c r="Z1425" s="9">
        <f t="shared" si="1203"/>
        <v>0</v>
      </c>
    </row>
    <row r="1426" spans="1:26" ht="20.100000000000001" customHeight="1" x14ac:dyDescent="0.25">
      <c r="A1426" s="28" t="s">
        <v>450</v>
      </c>
      <c r="B1426" s="26">
        <v>923</v>
      </c>
      <c r="C1426" s="26" t="s">
        <v>22</v>
      </c>
      <c r="D1426" s="26" t="s">
        <v>60</v>
      </c>
      <c r="E1426" s="47" t="s">
        <v>550</v>
      </c>
      <c r="F1426" s="26" t="s">
        <v>108</v>
      </c>
      <c r="G1426" s="11">
        <f>16545+1599</f>
        <v>18144</v>
      </c>
      <c r="H1426" s="11"/>
      <c r="I1426" s="86"/>
      <c r="J1426" s="86"/>
      <c r="K1426" s="86"/>
      <c r="L1426" s="86"/>
      <c r="M1426" s="9">
        <f>G1426+I1426+J1426+K1426+L1426</f>
        <v>18144</v>
      </c>
      <c r="N1426" s="9">
        <f>H1426+L1426</f>
        <v>0</v>
      </c>
      <c r="O1426" s="87"/>
      <c r="P1426" s="87"/>
      <c r="Q1426" s="87"/>
      <c r="R1426" s="87"/>
      <c r="S1426" s="9">
        <f>M1426+O1426+P1426+Q1426+R1426</f>
        <v>18144</v>
      </c>
      <c r="T1426" s="9">
        <f>N1426+R1426</f>
        <v>0</v>
      </c>
      <c r="U1426" s="87"/>
      <c r="V1426" s="87"/>
      <c r="W1426" s="87"/>
      <c r="X1426" s="87"/>
      <c r="Y1426" s="9">
        <f>S1426+U1426+V1426+W1426+X1426</f>
        <v>18144</v>
      </c>
      <c r="Z1426" s="9">
        <f>T1426+X1426</f>
        <v>0</v>
      </c>
    </row>
    <row r="1427" spans="1:26" ht="33" x14ac:dyDescent="0.25">
      <c r="A1427" s="25" t="s">
        <v>243</v>
      </c>
      <c r="B1427" s="26">
        <v>923</v>
      </c>
      <c r="C1427" s="26" t="s">
        <v>22</v>
      </c>
      <c r="D1427" s="26" t="s">
        <v>60</v>
      </c>
      <c r="E1427" s="26" t="s">
        <v>550</v>
      </c>
      <c r="F1427" s="26" t="s">
        <v>31</v>
      </c>
      <c r="G1427" s="9">
        <f t="shared" ref="G1427:Z1427" si="1204">G1428</f>
        <v>3247</v>
      </c>
      <c r="H1427" s="9">
        <f t="shared" si="1204"/>
        <v>0</v>
      </c>
      <c r="I1427" s="9">
        <f t="shared" si="1204"/>
        <v>0</v>
      </c>
      <c r="J1427" s="9">
        <f t="shared" si="1204"/>
        <v>0</v>
      </c>
      <c r="K1427" s="9">
        <f t="shared" si="1204"/>
        <v>0</v>
      </c>
      <c r="L1427" s="9">
        <f t="shared" si="1204"/>
        <v>0</v>
      </c>
      <c r="M1427" s="9">
        <f t="shared" si="1204"/>
        <v>3247</v>
      </c>
      <c r="N1427" s="9">
        <f t="shared" si="1204"/>
        <v>0</v>
      </c>
      <c r="O1427" s="9">
        <f t="shared" si="1204"/>
        <v>0</v>
      </c>
      <c r="P1427" s="9">
        <f t="shared" si="1204"/>
        <v>0</v>
      </c>
      <c r="Q1427" s="9">
        <f t="shared" si="1204"/>
        <v>0</v>
      </c>
      <c r="R1427" s="9">
        <f t="shared" si="1204"/>
        <v>0</v>
      </c>
      <c r="S1427" s="9">
        <f t="shared" si="1204"/>
        <v>3247</v>
      </c>
      <c r="T1427" s="9">
        <f t="shared" si="1204"/>
        <v>0</v>
      </c>
      <c r="U1427" s="9">
        <f t="shared" si="1204"/>
        <v>0</v>
      </c>
      <c r="V1427" s="9">
        <f t="shared" si="1204"/>
        <v>0</v>
      </c>
      <c r="W1427" s="9">
        <f t="shared" si="1204"/>
        <v>0</v>
      </c>
      <c r="X1427" s="9">
        <f t="shared" si="1204"/>
        <v>0</v>
      </c>
      <c r="Y1427" s="9">
        <f t="shared" si="1204"/>
        <v>3247</v>
      </c>
      <c r="Z1427" s="9">
        <f t="shared" si="1204"/>
        <v>0</v>
      </c>
    </row>
    <row r="1428" spans="1:26" ht="33" x14ac:dyDescent="0.25">
      <c r="A1428" s="25" t="s">
        <v>37</v>
      </c>
      <c r="B1428" s="26">
        <v>923</v>
      </c>
      <c r="C1428" s="26" t="s">
        <v>22</v>
      </c>
      <c r="D1428" s="26" t="s">
        <v>60</v>
      </c>
      <c r="E1428" s="26" t="s">
        <v>550</v>
      </c>
      <c r="F1428" s="26" t="s">
        <v>38</v>
      </c>
      <c r="G1428" s="9">
        <v>3247</v>
      </c>
      <c r="H1428" s="9"/>
      <c r="I1428" s="86"/>
      <c r="J1428" s="86"/>
      <c r="K1428" s="86"/>
      <c r="L1428" s="86"/>
      <c r="M1428" s="9">
        <f>G1428+I1428+J1428+K1428+L1428</f>
        <v>3247</v>
      </c>
      <c r="N1428" s="9">
        <f>H1428+L1428</f>
        <v>0</v>
      </c>
      <c r="O1428" s="87"/>
      <c r="P1428" s="87"/>
      <c r="Q1428" s="87"/>
      <c r="R1428" s="87"/>
      <c r="S1428" s="9">
        <f>M1428+O1428+P1428+Q1428+R1428</f>
        <v>3247</v>
      </c>
      <c r="T1428" s="9">
        <f>N1428+R1428</f>
        <v>0</v>
      </c>
      <c r="U1428" s="87"/>
      <c r="V1428" s="87"/>
      <c r="W1428" s="87"/>
      <c r="X1428" s="87"/>
      <c r="Y1428" s="9">
        <f>S1428+U1428+V1428+W1428+X1428</f>
        <v>3247</v>
      </c>
      <c r="Z1428" s="9">
        <f>T1428+X1428</f>
        <v>0</v>
      </c>
    </row>
    <row r="1429" spans="1:26" ht="20.100000000000001" customHeight="1" x14ac:dyDescent="0.25">
      <c r="A1429" s="28" t="s">
        <v>66</v>
      </c>
      <c r="B1429" s="26">
        <v>923</v>
      </c>
      <c r="C1429" s="26" t="s">
        <v>22</v>
      </c>
      <c r="D1429" s="26" t="s">
        <v>60</v>
      </c>
      <c r="E1429" s="47" t="s">
        <v>550</v>
      </c>
      <c r="F1429" s="26" t="s">
        <v>67</v>
      </c>
      <c r="G1429" s="11">
        <f t="shared" ref="G1429:Z1429" si="1205">G1430</f>
        <v>6</v>
      </c>
      <c r="H1429" s="11">
        <f t="shared" si="1205"/>
        <v>0</v>
      </c>
      <c r="I1429" s="11">
        <f t="shared" si="1205"/>
        <v>0</v>
      </c>
      <c r="J1429" s="11">
        <f t="shared" si="1205"/>
        <v>0</v>
      </c>
      <c r="K1429" s="11">
        <f t="shared" si="1205"/>
        <v>0</v>
      </c>
      <c r="L1429" s="11">
        <f t="shared" si="1205"/>
        <v>0</v>
      </c>
      <c r="M1429" s="11">
        <f t="shared" si="1205"/>
        <v>6</v>
      </c>
      <c r="N1429" s="11">
        <f t="shared" si="1205"/>
        <v>0</v>
      </c>
      <c r="O1429" s="11">
        <f t="shared" si="1205"/>
        <v>0</v>
      </c>
      <c r="P1429" s="11">
        <f t="shared" si="1205"/>
        <v>0</v>
      </c>
      <c r="Q1429" s="11">
        <f t="shared" si="1205"/>
        <v>0</v>
      </c>
      <c r="R1429" s="11">
        <f t="shared" si="1205"/>
        <v>0</v>
      </c>
      <c r="S1429" s="11">
        <f t="shared" si="1205"/>
        <v>6</v>
      </c>
      <c r="T1429" s="11">
        <f t="shared" si="1205"/>
        <v>0</v>
      </c>
      <c r="U1429" s="11">
        <f t="shared" si="1205"/>
        <v>0</v>
      </c>
      <c r="V1429" s="11">
        <f t="shared" si="1205"/>
        <v>0</v>
      </c>
      <c r="W1429" s="11">
        <f t="shared" si="1205"/>
        <v>0</v>
      </c>
      <c r="X1429" s="11">
        <f t="shared" si="1205"/>
        <v>0</v>
      </c>
      <c r="Y1429" s="11">
        <f t="shared" si="1205"/>
        <v>6</v>
      </c>
      <c r="Z1429" s="11">
        <f t="shared" si="1205"/>
        <v>0</v>
      </c>
    </row>
    <row r="1430" spans="1:26" ht="20.100000000000001" customHeight="1" x14ac:dyDescent="0.25">
      <c r="A1430" s="28" t="s">
        <v>92</v>
      </c>
      <c r="B1430" s="26">
        <v>923</v>
      </c>
      <c r="C1430" s="26" t="s">
        <v>22</v>
      </c>
      <c r="D1430" s="26" t="s">
        <v>60</v>
      </c>
      <c r="E1430" s="47" t="s">
        <v>550</v>
      </c>
      <c r="F1430" s="26" t="s">
        <v>69</v>
      </c>
      <c r="G1430" s="11">
        <v>6</v>
      </c>
      <c r="H1430" s="11"/>
      <c r="I1430" s="86"/>
      <c r="J1430" s="86"/>
      <c r="K1430" s="86"/>
      <c r="L1430" s="86"/>
      <c r="M1430" s="9">
        <f>G1430+I1430+J1430+K1430+L1430</f>
        <v>6</v>
      </c>
      <c r="N1430" s="9">
        <f>H1430+L1430</f>
        <v>0</v>
      </c>
      <c r="O1430" s="87"/>
      <c r="P1430" s="87"/>
      <c r="Q1430" s="87"/>
      <c r="R1430" s="87"/>
      <c r="S1430" s="9">
        <f>M1430+O1430+P1430+Q1430+R1430</f>
        <v>6</v>
      </c>
      <c r="T1430" s="9">
        <f>N1430+R1430</f>
        <v>0</v>
      </c>
      <c r="U1430" s="87"/>
      <c r="V1430" s="87"/>
      <c r="W1430" s="87"/>
      <c r="X1430" s="87"/>
      <c r="Y1430" s="9">
        <f>S1430+U1430+V1430+W1430+X1430</f>
        <v>6</v>
      </c>
      <c r="Z1430" s="9">
        <f>T1430+X1430</f>
        <v>0</v>
      </c>
    </row>
    <row r="1431" spans="1:26" ht="33" x14ac:dyDescent="0.25">
      <c r="A1431" s="25" t="s">
        <v>109</v>
      </c>
      <c r="B1431" s="26">
        <v>923</v>
      </c>
      <c r="C1431" s="26" t="s">
        <v>22</v>
      </c>
      <c r="D1431" s="26" t="s">
        <v>60</v>
      </c>
      <c r="E1431" s="26" t="s">
        <v>551</v>
      </c>
      <c r="F1431" s="26"/>
      <c r="G1431" s="11">
        <f t="shared" ref="G1431" si="1206">G1432+G1434+G1436</f>
        <v>166489</v>
      </c>
      <c r="H1431" s="11">
        <f t="shared" ref="H1431:N1431" si="1207">H1432+H1434+H1436</f>
        <v>0</v>
      </c>
      <c r="I1431" s="11">
        <f t="shared" si="1207"/>
        <v>0</v>
      </c>
      <c r="J1431" s="11">
        <f t="shared" si="1207"/>
        <v>0</v>
      </c>
      <c r="K1431" s="11">
        <f t="shared" si="1207"/>
        <v>0</v>
      </c>
      <c r="L1431" s="11">
        <f t="shared" si="1207"/>
        <v>0</v>
      </c>
      <c r="M1431" s="11">
        <f t="shared" si="1207"/>
        <v>166489</v>
      </c>
      <c r="N1431" s="11">
        <f t="shared" si="1207"/>
        <v>0</v>
      </c>
      <c r="O1431" s="11">
        <f t="shared" ref="O1431:T1431" si="1208">O1432+O1434+O1436</f>
        <v>0</v>
      </c>
      <c r="P1431" s="11">
        <f t="shared" si="1208"/>
        <v>0</v>
      </c>
      <c r="Q1431" s="11">
        <f t="shared" si="1208"/>
        <v>0</v>
      </c>
      <c r="R1431" s="11">
        <f t="shared" si="1208"/>
        <v>0</v>
      </c>
      <c r="S1431" s="11">
        <f t="shared" si="1208"/>
        <v>166489</v>
      </c>
      <c r="T1431" s="11">
        <f t="shared" si="1208"/>
        <v>0</v>
      </c>
      <c r="U1431" s="11">
        <f t="shared" ref="U1431:Z1431" si="1209">U1432+U1434+U1436</f>
        <v>0</v>
      </c>
      <c r="V1431" s="11">
        <f t="shared" si="1209"/>
        <v>0</v>
      </c>
      <c r="W1431" s="11">
        <f t="shared" si="1209"/>
        <v>0</v>
      </c>
      <c r="X1431" s="11">
        <f t="shared" si="1209"/>
        <v>0</v>
      </c>
      <c r="Y1431" s="11">
        <f t="shared" si="1209"/>
        <v>166489</v>
      </c>
      <c r="Z1431" s="11">
        <f t="shared" si="1209"/>
        <v>0</v>
      </c>
    </row>
    <row r="1432" spans="1:26" ht="66" x14ac:dyDescent="0.25">
      <c r="A1432" s="25" t="s">
        <v>448</v>
      </c>
      <c r="B1432" s="26">
        <v>923</v>
      </c>
      <c r="C1432" s="26" t="s">
        <v>22</v>
      </c>
      <c r="D1432" s="26" t="s">
        <v>60</v>
      </c>
      <c r="E1432" s="26" t="s">
        <v>551</v>
      </c>
      <c r="F1432" s="26" t="s">
        <v>85</v>
      </c>
      <c r="G1432" s="9">
        <f t="shared" ref="G1432:Z1432" si="1210">G1433</f>
        <v>105992</v>
      </c>
      <c r="H1432" s="9">
        <f t="shared" si="1210"/>
        <v>0</v>
      </c>
      <c r="I1432" s="9">
        <f t="shared" si="1210"/>
        <v>0</v>
      </c>
      <c r="J1432" s="9">
        <f t="shared" si="1210"/>
        <v>0</v>
      </c>
      <c r="K1432" s="9">
        <f t="shared" si="1210"/>
        <v>0</v>
      </c>
      <c r="L1432" s="9">
        <f t="shared" si="1210"/>
        <v>0</v>
      </c>
      <c r="M1432" s="9">
        <f t="shared" si="1210"/>
        <v>105992</v>
      </c>
      <c r="N1432" s="9">
        <f t="shared" si="1210"/>
        <v>0</v>
      </c>
      <c r="O1432" s="9">
        <f t="shared" si="1210"/>
        <v>0</v>
      </c>
      <c r="P1432" s="9">
        <f t="shared" si="1210"/>
        <v>0</v>
      </c>
      <c r="Q1432" s="9">
        <f t="shared" si="1210"/>
        <v>0</v>
      </c>
      <c r="R1432" s="9">
        <f t="shared" si="1210"/>
        <v>0</v>
      </c>
      <c r="S1432" s="9">
        <f t="shared" si="1210"/>
        <v>105992</v>
      </c>
      <c r="T1432" s="9">
        <f t="shared" si="1210"/>
        <v>0</v>
      </c>
      <c r="U1432" s="9">
        <f t="shared" si="1210"/>
        <v>0</v>
      </c>
      <c r="V1432" s="9">
        <f t="shared" si="1210"/>
        <v>0</v>
      </c>
      <c r="W1432" s="9">
        <f t="shared" si="1210"/>
        <v>0</v>
      </c>
      <c r="X1432" s="9">
        <f t="shared" si="1210"/>
        <v>0</v>
      </c>
      <c r="Y1432" s="9">
        <f t="shared" si="1210"/>
        <v>105992</v>
      </c>
      <c r="Z1432" s="9">
        <f t="shared" si="1210"/>
        <v>0</v>
      </c>
    </row>
    <row r="1433" spans="1:26" ht="20.100000000000001" customHeight="1" x14ac:dyDescent="0.25">
      <c r="A1433" s="28" t="s">
        <v>107</v>
      </c>
      <c r="B1433" s="26">
        <v>923</v>
      </c>
      <c r="C1433" s="26" t="s">
        <v>22</v>
      </c>
      <c r="D1433" s="26" t="s">
        <v>60</v>
      </c>
      <c r="E1433" s="47" t="s">
        <v>551</v>
      </c>
      <c r="F1433" s="26" t="s">
        <v>108</v>
      </c>
      <c r="G1433" s="11">
        <f>101919+4073</f>
        <v>105992</v>
      </c>
      <c r="H1433" s="11"/>
      <c r="I1433" s="86"/>
      <c r="J1433" s="86"/>
      <c r="K1433" s="86"/>
      <c r="L1433" s="86"/>
      <c r="M1433" s="9">
        <f>G1433+I1433+J1433+K1433+L1433</f>
        <v>105992</v>
      </c>
      <c r="N1433" s="9">
        <f>H1433+L1433</f>
        <v>0</v>
      </c>
      <c r="O1433" s="87"/>
      <c r="P1433" s="87"/>
      <c r="Q1433" s="87"/>
      <c r="R1433" s="87"/>
      <c r="S1433" s="9">
        <f>M1433+O1433+P1433+Q1433+R1433</f>
        <v>105992</v>
      </c>
      <c r="T1433" s="9">
        <f>N1433+R1433</f>
        <v>0</v>
      </c>
      <c r="U1433" s="87"/>
      <c r="V1433" s="87"/>
      <c r="W1433" s="87"/>
      <c r="X1433" s="87"/>
      <c r="Y1433" s="9">
        <f>S1433+U1433+V1433+W1433+X1433</f>
        <v>105992</v>
      </c>
      <c r="Z1433" s="9">
        <f>T1433+X1433</f>
        <v>0</v>
      </c>
    </row>
    <row r="1434" spans="1:26" ht="33" x14ac:dyDescent="0.25">
      <c r="A1434" s="25" t="s">
        <v>243</v>
      </c>
      <c r="B1434" s="26">
        <v>923</v>
      </c>
      <c r="C1434" s="26" t="s">
        <v>22</v>
      </c>
      <c r="D1434" s="26" t="s">
        <v>60</v>
      </c>
      <c r="E1434" s="26" t="s">
        <v>551</v>
      </c>
      <c r="F1434" s="26" t="s">
        <v>31</v>
      </c>
      <c r="G1434" s="9">
        <f t="shared" ref="G1434:Z1434" si="1211">G1435</f>
        <v>59957</v>
      </c>
      <c r="H1434" s="9">
        <f t="shared" si="1211"/>
        <v>0</v>
      </c>
      <c r="I1434" s="9">
        <f t="shared" si="1211"/>
        <v>0</v>
      </c>
      <c r="J1434" s="9">
        <f t="shared" si="1211"/>
        <v>0</v>
      </c>
      <c r="K1434" s="9">
        <f t="shared" si="1211"/>
        <v>0</v>
      </c>
      <c r="L1434" s="9">
        <f t="shared" si="1211"/>
        <v>0</v>
      </c>
      <c r="M1434" s="9">
        <f t="shared" si="1211"/>
        <v>59957</v>
      </c>
      <c r="N1434" s="9">
        <f t="shared" si="1211"/>
        <v>0</v>
      </c>
      <c r="O1434" s="9">
        <f t="shared" si="1211"/>
        <v>0</v>
      </c>
      <c r="P1434" s="9">
        <f t="shared" si="1211"/>
        <v>0</v>
      </c>
      <c r="Q1434" s="9">
        <f t="shared" si="1211"/>
        <v>0</v>
      </c>
      <c r="R1434" s="9">
        <f t="shared" si="1211"/>
        <v>0</v>
      </c>
      <c r="S1434" s="9">
        <f t="shared" si="1211"/>
        <v>59957</v>
      </c>
      <c r="T1434" s="9">
        <f t="shared" si="1211"/>
        <v>0</v>
      </c>
      <c r="U1434" s="9">
        <f t="shared" si="1211"/>
        <v>0</v>
      </c>
      <c r="V1434" s="9">
        <f t="shared" si="1211"/>
        <v>0</v>
      </c>
      <c r="W1434" s="9">
        <f t="shared" si="1211"/>
        <v>0</v>
      </c>
      <c r="X1434" s="9">
        <f t="shared" si="1211"/>
        <v>0</v>
      </c>
      <c r="Y1434" s="9">
        <f t="shared" si="1211"/>
        <v>59957</v>
      </c>
      <c r="Z1434" s="9">
        <f t="shared" si="1211"/>
        <v>0</v>
      </c>
    </row>
    <row r="1435" spans="1:26" ht="33" x14ac:dyDescent="0.25">
      <c r="A1435" s="25" t="s">
        <v>37</v>
      </c>
      <c r="B1435" s="26">
        <v>923</v>
      </c>
      <c r="C1435" s="26" t="s">
        <v>22</v>
      </c>
      <c r="D1435" s="26" t="s">
        <v>60</v>
      </c>
      <c r="E1435" s="26" t="s">
        <v>551</v>
      </c>
      <c r="F1435" s="26" t="s">
        <v>38</v>
      </c>
      <c r="G1435" s="9">
        <f>55107+4850</f>
        <v>59957</v>
      </c>
      <c r="H1435" s="9"/>
      <c r="I1435" s="86"/>
      <c r="J1435" s="86"/>
      <c r="K1435" s="86"/>
      <c r="L1435" s="86"/>
      <c r="M1435" s="9">
        <f>G1435+I1435+J1435+K1435+L1435</f>
        <v>59957</v>
      </c>
      <c r="N1435" s="9">
        <f>H1435+L1435</f>
        <v>0</v>
      </c>
      <c r="O1435" s="87"/>
      <c r="P1435" s="87"/>
      <c r="Q1435" s="87"/>
      <c r="R1435" s="87"/>
      <c r="S1435" s="9">
        <f>M1435+O1435+P1435+Q1435+R1435</f>
        <v>59957</v>
      </c>
      <c r="T1435" s="9">
        <f>N1435+R1435</f>
        <v>0</v>
      </c>
      <c r="U1435" s="87"/>
      <c r="V1435" s="87"/>
      <c r="W1435" s="87"/>
      <c r="X1435" s="87"/>
      <c r="Y1435" s="9">
        <f>S1435+U1435+V1435+W1435+X1435</f>
        <v>59957</v>
      </c>
      <c r="Z1435" s="9">
        <f>T1435+X1435</f>
        <v>0</v>
      </c>
    </row>
    <row r="1436" spans="1:26" ht="20.100000000000001" customHeight="1" x14ac:dyDescent="0.25">
      <c r="A1436" s="28" t="s">
        <v>66</v>
      </c>
      <c r="B1436" s="26">
        <v>923</v>
      </c>
      <c r="C1436" s="26" t="s">
        <v>22</v>
      </c>
      <c r="D1436" s="26" t="s">
        <v>60</v>
      </c>
      <c r="E1436" s="47" t="s">
        <v>551</v>
      </c>
      <c r="F1436" s="26" t="s">
        <v>67</v>
      </c>
      <c r="G1436" s="11">
        <f t="shared" ref="G1436:Z1436" si="1212">G1437</f>
        <v>540</v>
      </c>
      <c r="H1436" s="11">
        <f t="shared" si="1212"/>
        <v>0</v>
      </c>
      <c r="I1436" s="11">
        <f t="shared" si="1212"/>
        <v>0</v>
      </c>
      <c r="J1436" s="11">
        <f t="shared" si="1212"/>
        <v>0</v>
      </c>
      <c r="K1436" s="11">
        <f t="shared" si="1212"/>
        <v>0</v>
      </c>
      <c r="L1436" s="11">
        <f t="shared" si="1212"/>
        <v>0</v>
      </c>
      <c r="M1436" s="11">
        <f t="shared" si="1212"/>
        <v>540</v>
      </c>
      <c r="N1436" s="11">
        <f t="shared" si="1212"/>
        <v>0</v>
      </c>
      <c r="O1436" s="11">
        <f t="shared" si="1212"/>
        <v>0</v>
      </c>
      <c r="P1436" s="11">
        <f t="shared" si="1212"/>
        <v>0</v>
      </c>
      <c r="Q1436" s="11">
        <f t="shared" si="1212"/>
        <v>0</v>
      </c>
      <c r="R1436" s="11">
        <f t="shared" si="1212"/>
        <v>0</v>
      </c>
      <c r="S1436" s="11">
        <f t="shared" si="1212"/>
        <v>540</v>
      </c>
      <c r="T1436" s="11">
        <f t="shared" si="1212"/>
        <v>0</v>
      </c>
      <c r="U1436" s="11">
        <f t="shared" si="1212"/>
        <v>0</v>
      </c>
      <c r="V1436" s="11">
        <f t="shared" si="1212"/>
        <v>0</v>
      </c>
      <c r="W1436" s="11">
        <f t="shared" si="1212"/>
        <v>0</v>
      </c>
      <c r="X1436" s="11">
        <f t="shared" si="1212"/>
        <v>0</v>
      </c>
      <c r="Y1436" s="11">
        <f t="shared" si="1212"/>
        <v>540</v>
      </c>
      <c r="Z1436" s="11">
        <f t="shared" si="1212"/>
        <v>0</v>
      </c>
    </row>
    <row r="1437" spans="1:26" ht="20.100000000000001" customHeight="1" x14ac:dyDescent="0.25">
      <c r="A1437" s="28" t="s">
        <v>92</v>
      </c>
      <c r="B1437" s="26">
        <v>923</v>
      </c>
      <c r="C1437" s="26" t="s">
        <v>22</v>
      </c>
      <c r="D1437" s="26" t="s">
        <v>60</v>
      </c>
      <c r="E1437" s="47" t="s">
        <v>551</v>
      </c>
      <c r="F1437" s="26" t="s">
        <v>69</v>
      </c>
      <c r="G1437" s="11">
        <f>646-106</f>
        <v>540</v>
      </c>
      <c r="H1437" s="11"/>
      <c r="I1437" s="86"/>
      <c r="J1437" s="86"/>
      <c r="K1437" s="86"/>
      <c r="L1437" s="86"/>
      <c r="M1437" s="9">
        <f>G1437+I1437+J1437+K1437+L1437</f>
        <v>540</v>
      </c>
      <c r="N1437" s="9">
        <f>H1437+L1437</f>
        <v>0</v>
      </c>
      <c r="O1437" s="87"/>
      <c r="P1437" s="87"/>
      <c r="Q1437" s="87"/>
      <c r="R1437" s="87"/>
      <c r="S1437" s="9">
        <f>M1437+O1437+P1437+Q1437+R1437</f>
        <v>540</v>
      </c>
      <c r="T1437" s="9">
        <f>N1437+R1437</f>
        <v>0</v>
      </c>
      <c r="U1437" s="87"/>
      <c r="V1437" s="87"/>
      <c r="W1437" s="87"/>
      <c r="X1437" s="87"/>
      <c r="Y1437" s="9">
        <f>S1437+U1437+V1437+W1437+X1437</f>
        <v>540</v>
      </c>
      <c r="Z1437" s="9">
        <f>T1437+X1437</f>
        <v>0</v>
      </c>
    </row>
    <row r="1438" spans="1:26" ht="20.100000000000001" customHeight="1" x14ac:dyDescent="0.25">
      <c r="A1438" s="28" t="s">
        <v>572</v>
      </c>
      <c r="B1438" s="26" t="s">
        <v>589</v>
      </c>
      <c r="C1438" s="26" t="s">
        <v>22</v>
      </c>
      <c r="D1438" s="26" t="s">
        <v>60</v>
      </c>
      <c r="E1438" s="47" t="s">
        <v>574</v>
      </c>
      <c r="F1438" s="26"/>
      <c r="G1438" s="11">
        <f t="shared" ref="G1438:H1438" si="1213">G1439+G1442+G1447+G1452+G1455+G1462+G1469</f>
        <v>3623</v>
      </c>
      <c r="H1438" s="11">
        <f t="shared" si="1213"/>
        <v>3623</v>
      </c>
      <c r="I1438" s="11">
        <f t="shared" ref="I1438:N1438" si="1214">I1439+I1442+I1447+I1452+I1455+I1462+I1469</f>
        <v>0</v>
      </c>
      <c r="J1438" s="11">
        <f t="shared" si="1214"/>
        <v>0</v>
      </c>
      <c r="K1438" s="11">
        <f t="shared" si="1214"/>
        <v>0</v>
      </c>
      <c r="L1438" s="11">
        <f t="shared" si="1214"/>
        <v>0</v>
      </c>
      <c r="M1438" s="11">
        <f t="shared" si="1214"/>
        <v>3623</v>
      </c>
      <c r="N1438" s="11">
        <f t="shared" si="1214"/>
        <v>3623</v>
      </c>
      <c r="O1438" s="11">
        <f t="shared" ref="O1438:T1438" si="1215">O1439+O1442+O1447+O1452+O1455+O1462+O1469</f>
        <v>0</v>
      </c>
      <c r="P1438" s="11">
        <f t="shared" si="1215"/>
        <v>0</v>
      </c>
      <c r="Q1438" s="11">
        <f t="shared" si="1215"/>
        <v>0</v>
      </c>
      <c r="R1438" s="11">
        <f t="shared" si="1215"/>
        <v>0</v>
      </c>
      <c r="S1438" s="11">
        <f t="shared" si="1215"/>
        <v>3623</v>
      </c>
      <c r="T1438" s="11">
        <f t="shared" si="1215"/>
        <v>3623</v>
      </c>
      <c r="U1438" s="11">
        <f t="shared" ref="U1438:Z1438" si="1216">U1439+U1442+U1447+U1452+U1455+U1462+U1469</f>
        <v>0</v>
      </c>
      <c r="V1438" s="11">
        <f t="shared" si="1216"/>
        <v>0</v>
      </c>
      <c r="W1438" s="11">
        <f t="shared" si="1216"/>
        <v>0</v>
      </c>
      <c r="X1438" s="11">
        <f t="shared" si="1216"/>
        <v>0</v>
      </c>
      <c r="Y1438" s="11">
        <f t="shared" si="1216"/>
        <v>3623</v>
      </c>
      <c r="Z1438" s="11">
        <f t="shared" si="1216"/>
        <v>3623</v>
      </c>
    </row>
    <row r="1439" spans="1:26" ht="33" x14ac:dyDescent="0.25">
      <c r="A1439" s="25" t="s">
        <v>573</v>
      </c>
      <c r="B1439" s="26" t="s">
        <v>589</v>
      </c>
      <c r="C1439" s="26" t="s">
        <v>22</v>
      </c>
      <c r="D1439" s="26" t="s">
        <v>60</v>
      </c>
      <c r="E1439" s="26" t="s">
        <v>575</v>
      </c>
      <c r="F1439" s="26"/>
      <c r="G1439" s="9">
        <f t="shared" ref="G1439:V1440" si="1217">G1440</f>
        <v>57</v>
      </c>
      <c r="H1439" s="9">
        <f t="shared" si="1217"/>
        <v>57</v>
      </c>
      <c r="I1439" s="9">
        <f t="shared" si="1217"/>
        <v>0</v>
      </c>
      <c r="J1439" s="9">
        <f t="shared" si="1217"/>
        <v>0</v>
      </c>
      <c r="K1439" s="9">
        <f t="shared" si="1217"/>
        <v>0</v>
      </c>
      <c r="L1439" s="9">
        <f t="shared" si="1217"/>
        <v>0</v>
      </c>
      <c r="M1439" s="9">
        <f t="shared" si="1217"/>
        <v>57</v>
      </c>
      <c r="N1439" s="9">
        <f t="shared" si="1217"/>
        <v>57</v>
      </c>
      <c r="O1439" s="9">
        <f t="shared" si="1217"/>
        <v>0</v>
      </c>
      <c r="P1439" s="9">
        <f t="shared" si="1217"/>
        <v>0</v>
      </c>
      <c r="Q1439" s="9">
        <f t="shared" si="1217"/>
        <v>0</v>
      </c>
      <c r="R1439" s="9">
        <f t="shared" si="1217"/>
        <v>0</v>
      </c>
      <c r="S1439" s="9">
        <f t="shared" si="1217"/>
        <v>57</v>
      </c>
      <c r="T1439" s="9">
        <f t="shared" si="1217"/>
        <v>57</v>
      </c>
      <c r="U1439" s="9">
        <f t="shared" si="1217"/>
        <v>0</v>
      </c>
      <c r="V1439" s="9">
        <f t="shared" si="1217"/>
        <v>0</v>
      </c>
      <c r="W1439" s="9">
        <f t="shared" ref="U1439:Z1440" si="1218">W1440</f>
        <v>0</v>
      </c>
      <c r="X1439" s="9">
        <f t="shared" si="1218"/>
        <v>0</v>
      </c>
      <c r="Y1439" s="9">
        <f t="shared" si="1218"/>
        <v>57</v>
      </c>
      <c r="Z1439" s="9">
        <f t="shared" si="1218"/>
        <v>57</v>
      </c>
    </row>
    <row r="1440" spans="1:26" ht="33" x14ac:dyDescent="0.25">
      <c r="A1440" s="25" t="s">
        <v>243</v>
      </c>
      <c r="B1440" s="26" t="s">
        <v>589</v>
      </c>
      <c r="C1440" s="26" t="s">
        <v>22</v>
      </c>
      <c r="D1440" s="26" t="s">
        <v>60</v>
      </c>
      <c r="E1440" s="26" t="s">
        <v>575</v>
      </c>
      <c r="F1440" s="26" t="s">
        <v>31</v>
      </c>
      <c r="G1440" s="9">
        <f t="shared" si="1217"/>
        <v>57</v>
      </c>
      <c r="H1440" s="9">
        <f t="shared" si="1217"/>
        <v>57</v>
      </c>
      <c r="I1440" s="9">
        <f t="shared" si="1217"/>
        <v>0</v>
      </c>
      <c r="J1440" s="9">
        <f t="shared" si="1217"/>
        <v>0</v>
      </c>
      <c r="K1440" s="9">
        <f t="shared" si="1217"/>
        <v>0</v>
      </c>
      <c r="L1440" s="9">
        <f t="shared" si="1217"/>
        <v>0</v>
      </c>
      <c r="M1440" s="9">
        <f t="shared" si="1217"/>
        <v>57</v>
      </c>
      <c r="N1440" s="9">
        <f t="shared" si="1217"/>
        <v>57</v>
      </c>
      <c r="O1440" s="9">
        <f t="shared" si="1217"/>
        <v>0</v>
      </c>
      <c r="P1440" s="9">
        <f t="shared" si="1217"/>
        <v>0</v>
      </c>
      <c r="Q1440" s="9">
        <f t="shared" si="1217"/>
        <v>0</v>
      </c>
      <c r="R1440" s="9">
        <f t="shared" si="1217"/>
        <v>0</v>
      </c>
      <c r="S1440" s="9">
        <f t="shared" si="1217"/>
        <v>57</v>
      </c>
      <c r="T1440" s="9">
        <f t="shared" si="1217"/>
        <v>57</v>
      </c>
      <c r="U1440" s="9">
        <f t="shared" si="1218"/>
        <v>0</v>
      </c>
      <c r="V1440" s="9">
        <f t="shared" si="1218"/>
        <v>0</v>
      </c>
      <c r="W1440" s="9">
        <f t="shared" si="1218"/>
        <v>0</v>
      </c>
      <c r="X1440" s="9">
        <f t="shared" si="1218"/>
        <v>0</v>
      </c>
      <c r="Y1440" s="9">
        <f t="shared" si="1218"/>
        <v>57</v>
      </c>
      <c r="Z1440" s="9">
        <f t="shared" si="1218"/>
        <v>57</v>
      </c>
    </row>
    <row r="1441" spans="1:26" ht="33" x14ac:dyDescent="0.25">
      <c r="A1441" s="25" t="s">
        <v>37</v>
      </c>
      <c r="B1441" s="26" t="s">
        <v>589</v>
      </c>
      <c r="C1441" s="26" t="s">
        <v>22</v>
      </c>
      <c r="D1441" s="26" t="s">
        <v>60</v>
      </c>
      <c r="E1441" s="26" t="s">
        <v>575</v>
      </c>
      <c r="F1441" s="26" t="s">
        <v>38</v>
      </c>
      <c r="G1441" s="9">
        <v>57</v>
      </c>
      <c r="H1441" s="9">
        <v>57</v>
      </c>
      <c r="I1441" s="86"/>
      <c r="J1441" s="86"/>
      <c r="K1441" s="86"/>
      <c r="L1441" s="86"/>
      <c r="M1441" s="9">
        <f>G1441+I1441+J1441+K1441+L1441</f>
        <v>57</v>
      </c>
      <c r="N1441" s="9">
        <f>H1441+L1441</f>
        <v>57</v>
      </c>
      <c r="O1441" s="87"/>
      <c r="P1441" s="87"/>
      <c r="Q1441" s="87"/>
      <c r="R1441" s="87"/>
      <c r="S1441" s="9">
        <f>M1441+O1441+P1441+Q1441+R1441</f>
        <v>57</v>
      </c>
      <c r="T1441" s="9">
        <f>N1441+R1441</f>
        <v>57</v>
      </c>
      <c r="U1441" s="87"/>
      <c r="V1441" s="87"/>
      <c r="W1441" s="87"/>
      <c r="X1441" s="87"/>
      <c r="Y1441" s="9">
        <f>S1441+U1441+V1441+W1441+X1441</f>
        <v>57</v>
      </c>
      <c r="Z1441" s="9">
        <f>T1441+X1441</f>
        <v>57</v>
      </c>
    </row>
    <row r="1442" spans="1:26" ht="20.100000000000001" customHeight="1" x14ac:dyDescent="0.25">
      <c r="A1442" s="28" t="s">
        <v>576</v>
      </c>
      <c r="B1442" s="26" t="s">
        <v>589</v>
      </c>
      <c r="C1442" s="26" t="s">
        <v>22</v>
      </c>
      <c r="D1442" s="26" t="s">
        <v>60</v>
      </c>
      <c r="E1442" s="47" t="s">
        <v>578</v>
      </c>
      <c r="F1442" s="26"/>
      <c r="G1442" s="11">
        <f t="shared" ref="G1442:H1442" si="1219">G1443+G1445</f>
        <v>132</v>
      </c>
      <c r="H1442" s="11">
        <f t="shared" si="1219"/>
        <v>132</v>
      </c>
      <c r="I1442" s="11">
        <f t="shared" ref="I1442:N1442" si="1220">I1443+I1445</f>
        <v>0</v>
      </c>
      <c r="J1442" s="11">
        <f t="shared" si="1220"/>
        <v>0</v>
      </c>
      <c r="K1442" s="11">
        <f t="shared" si="1220"/>
        <v>0</v>
      </c>
      <c r="L1442" s="11">
        <f t="shared" si="1220"/>
        <v>0</v>
      </c>
      <c r="M1442" s="11">
        <f t="shared" si="1220"/>
        <v>132</v>
      </c>
      <c r="N1442" s="11">
        <f t="shared" si="1220"/>
        <v>132</v>
      </c>
      <c r="O1442" s="11">
        <f t="shared" ref="O1442:T1442" si="1221">O1443+O1445</f>
        <v>0</v>
      </c>
      <c r="P1442" s="11">
        <f t="shared" si="1221"/>
        <v>0</v>
      </c>
      <c r="Q1442" s="11">
        <f t="shared" si="1221"/>
        <v>0</v>
      </c>
      <c r="R1442" s="11">
        <f t="shared" si="1221"/>
        <v>0</v>
      </c>
      <c r="S1442" s="11">
        <f t="shared" si="1221"/>
        <v>132</v>
      </c>
      <c r="T1442" s="11">
        <f t="shared" si="1221"/>
        <v>132</v>
      </c>
      <c r="U1442" s="11">
        <f t="shared" ref="U1442:Z1442" si="1222">U1443+U1445</f>
        <v>0</v>
      </c>
      <c r="V1442" s="11">
        <f t="shared" si="1222"/>
        <v>0</v>
      </c>
      <c r="W1442" s="11">
        <f t="shared" si="1222"/>
        <v>0</v>
      </c>
      <c r="X1442" s="11">
        <f t="shared" si="1222"/>
        <v>0</v>
      </c>
      <c r="Y1442" s="11">
        <f t="shared" si="1222"/>
        <v>132</v>
      </c>
      <c r="Z1442" s="11">
        <f t="shared" si="1222"/>
        <v>132</v>
      </c>
    </row>
    <row r="1443" spans="1:26" ht="33" x14ac:dyDescent="0.25">
      <c r="A1443" s="25" t="s">
        <v>243</v>
      </c>
      <c r="B1443" s="26" t="s">
        <v>589</v>
      </c>
      <c r="C1443" s="26" t="s">
        <v>22</v>
      </c>
      <c r="D1443" s="26" t="s">
        <v>60</v>
      </c>
      <c r="E1443" s="26" t="s">
        <v>578</v>
      </c>
      <c r="F1443" s="26" t="s">
        <v>31</v>
      </c>
      <c r="G1443" s="9">
        <f t="shared" ref="G1443" si="1223">G1444</f>
        <v>128</v>
      </c>
      <c r="H1443" s="9">
        <f t="shared" ref="H1443:Z1443" si="1224">H1444</f>
        <v>128</v>
      </c>
      <c r="I1443" s="9">
        <f t="shared" si="1224"/>
        <v>0</v>
      </c>
      <c r="J1443" s="9">
        <f t="shared" si="1224"/>
        <v>0</v>
      </c>
      <c r="K1443" s="9">
        <f t="shared" si="1224"/>
        <v>0</v>
      </c>
      <c r="L1443" s="9">
        <f t="shared" si="1224"/>
        <v>0</v>
      </c>
      <c r="M1443" s="9">
        <f t="shared" si="1224"/>
        <v>128</v>
      </c>
      <c r="N1443" s="9">
        <f t="shared" si="1224"/>
        <v>128</v>
      </c>
      <c r="O1443" s="9">
        <f t="shared" si="1224"/>
        <v>0</v>
      </c>
      <c r="P1443" s="9">
        <f t="shared" si="1224"/>
        <v>0</v>
      </c>
      <c r="Q1443" s="9">
        <f t="shared" si="1224"/>
        <v>0</v>
      </c>
      <c r="R1443" s="9">
        <f t="shared" si="1224"/>
        <v>0</v>
      </c>
      <c r="S1443" s="9">
        <f t="shared" si="1224"/>
        <v>128</v>
      </c>
      <c r="T1443" s="9">
        <f t="shared" si="1224"/>
        <v>128</v>
      </c>
      <c r="U1443" s="9">
        <f t="shared" si="1224"/>
        <v>0</v>
      </c>
      <c r="V1443" s="9">
        <f t="shared" si="1224"/>
        <v>0</v>
      </c>
      <c r="W1443" s="9">
        <f t="shared" si="1224"/>
        <v>0</v>
      </c>
      <c r="X1443" s="9">
        <f t="shared" si="1224"/>
        <v>0</v>
      </c>
      <c r="Y1443" s="9">
        <f t="shared" si="1224"/>
        <v>128</v>
      </c>
      <c r="Z1443" s="9">
        <f t="shared" si="1224"/>
        <v>128</v>
      </c>
    </row>
    <row r="1444" spans="1:26" ht="33" x14ac:dyDescent="0.25">
      <c r="A1444" s="25" t="s">
        <v>37</v>
      </c>
      <c r="B1444" s="26" t="s">
        <v>589</v>
      </c>
      <c r="C1444" s="26" t="s">
        <v>22</v>
      </c>
      <c r="D1444" s="26" t="s">
        <v>60</v>
      </c>
      <c r="E1444" s="26" t="s">
        <v>578</v>
      </c>
      <c r="F1444" s="26" t="s">
        <v>38</v>
      </c>
      <c r="G1444" s="9">
        <v>128</v>
      </c>
      <c r="H1444" s="9">
        <v>128</v>
      </c>
      <c r="I1444" s="86"/>
      <c r="J1444" s="86"/>
      <c r="K1444" s="86"/>
      <c r="L1444" s="86"/>
      <c r="M1444" s="9">
        <f>G1444+I1444+J1444+K1444+L1444</f>
        <v>128</v>
      </c>
      <c r="N1444" s="9">
        <f>H1444+L1444</f>
        <v>128</v>
      </c>
      <c r="O1444" s="87"/>
      <c r="P1444" s="87"/>
      <c r="Q1444" s="87"/>
      <c r="R1444" s="87"/>
      <c r="S1444" s="9">
        <f>M1444+O1444+P1444+Q1444+R1444</f>
        <v>128</v>
      </c>
      <c r="T1444" s="9">
        <f>N1444+R1444</f>
        <v>128</v>
      </c>
      <c r="U1444" s="87"/>
      <c r="V1444" s="87"/>
      <c r="W1444" s="87"/>
      <c r="X1444" s="87"/>
      <c r="Y1444" s="9">
        <f>S1444+U1444+V1444+W1444+X1444</f>
        <v>128</v>
      </c>
      <c r="Z1444" s="9">
        <f>T1444+X1444</f>
        <v>128</v>
      </c>
    </row>
    <row r="1445" spans="1:26" ht="20.100000000000001" customHeight="1" x14ac:dyDescent="0.25">
      <c r="A1445" s="28" t="s">
        <v>66</v>
      </c>
      <c r="B1445" s="26" t="s">
        <v>589</v>
      </c>
      <c r="C1445" s="26" t="s">
        <v>22</v>
      </c>
      <c r="D1445" s="26" t="s">
        <v>60</v>
      </c>
      <c r="E1445" s="47" t="s">
        <v>578</v>
      </c>
      <c r="F1445" s="26" t="s">
        <v>67</v>
      </c>
      <c r="G1445" s="11">
        <f t="shared" ref="G1445" si="1225">G1446</f>
        <v>4</v>
      </c>
      <c r="H1445" s="11">
        <f t="shared" ref="H1445:Z1445" si="1226">H1446</f>
        <v>4</v>
      </c>
      <c r="I1445" s="11">
        <f t="shared" si="1226"/>
        <v>0</v>
      </c>
      <c r="J1445" s="11">
        <f t="shared" si="1226"/>
        <v>0</v>
      </c>
      <c r="K1445" s="11">
        <f t="shared" si="1226"/>
        <v>0</v>
      </c>
      <c r="L1445" s="11">
        <f t="shared" si="1226"/>
        <v>0</v>
      </c>
      <c r="M1445" s="11">
        <f t="shared" si="1226"/>
        <v>4</v>
      </c>
      <c r="N1445" s="11">
        <f t="shared" si="1226"/>
        <v>4</v>
      </c>
      <c r="O1445" s="11">
        <f t="shared" si="1226"/>
        <v>0</v>
      </c>
      <c r="P1445" s="11">
        <f t="shared" si="1226"/>
        <v>0</v>
      </c>
      <c r="Q1445" s="11">
        <f t="shared" si="1226"/>
        <v>0</v>
      </c>
      <c r="R1445" s="11">
        <f t="shared" si="1226"/>
        <v>0</v>
      </c>
      <c r="S1445" s="11">
        <f t="shared" si="1226"/>
        <v>4</v>
      </c>
      <c r="T1445" s="11">
        <f t="shared" si="1226"/>
        <v>4</v>
      </c>
      <c r="U1445" s="11">
        <f t="shared" si="1226"/>
        <v>0</v>
      </c>
      <c r="V1445" s="11">
        <f t="shared" si="1226"/>
        <v>0</v>
      </c>
      <c r="W1445" s="11">
        <f t="shared" si="1226"/>
        <v>0</v>
      </c>
      <c r="X1445" s="11">
        <f t="shared" si="1226"/>
        <v>0</v>
      </c>
      <c r="Y1445" s="11">
        <f t="shared" si="1226"/>
        <v>4</v>
      </c>
      <c r="Z1445" s="11">
        <f t="shared" si="1226"/>
        <v>4</v>
      </c>
    </row>
    <row r="1446" spans="1:26" ht="20.100000000000001" customHeight="1" x14ac:dyDescent="0.25">
      <c r="A1446" s="28" t="s">
        <v>92</v>
      </c>
      <c r="B1446" s="26" t="s">
        <v>589</v>
      </c>
      <c r="C1446" s="26" t="s">
        <v>22</v>
      </c>
      <c r="D1446" s="26" t="s">
        <v>60</v>
      </c>
      <c r="E1446" s="47" t="s">
        <v>578</v>
      </c>
      <c r="F1446" s="26" t="s">
        <v>69</v>
      </c>
      <c r="G1446" s="11">
        <v>4</v>
      </c>
      <c r="H1446" s="11">
        <v>4</v>
      </c>
      <c r="I1446" s="86"/>
      <c r="J1446" s="86"/>
      <c r="K1446" s="86"/>
      <c r="L1446" s="86"/>
      <c r="M1446" s="9">
        <f>G1446+I1446+J1446+K1446+L1446</f>
        <v>4</v>
      </c>
      <c r="N1446" s="9">
        <f>H1446+L1446</f>
        <v>4</v>
      </c>
      <c r="O1446" s="87"/>
      <c r="P1446" s="87"/>
      <c r="Q1446" s="87"/>
      <c r="R1446" s="87"/>
      <c r="S1446" s="9">
        <f>M1446+O1446+P1446+Q1446+R1446</f>
        <v>4</v>
      </c>
      <c r="T1446" s="9">
        <f>N1446+R1446</f>
        <v>4</v>
      </c>
      <c r="U1446" s="87"/>
      <c r="V1446" s="87"/>
      <c r="W1446" s="87"/>
      <c r="X1446" s="87"/>
      <c r="Y1446" s="9">
        <f>S1446+U1446+V1446+W1446+X1446</f>
        <v>4</v>
      </c>
      <c r="Z1446" s="9">
        <f>T1446+X1446</f>
        <v>4</v>
      </c>
    </row>
    <row r="1447" spans="1:26" ht="33" x14ac:dyDescent="0.25">
      <c r="A1447" s="25" t="s">
        <v>577</v>
      </c>
      <c r="B1447" s="26" t="s">
        <v>589</v>
      </c>
      <c r="C1447" s="26" t="s">
        <v>22</v>
      </c>
      <c r="D1447" s="26" t="s">
        <v>60</v>
      </c>
      <c r="E1447" s="26" t="s">
        <v>579</v>
      </c>
      <c r="F1447" s="26"/>
      <c r="G1447" s="9">
        <f t="shared" ref="G1447:H1447" si="1227">G1448+G1450</f>
        <v>121</v>
      </c>
      <c r="H1447" s="9">
        <f t="shared" si="1227"/>
        <v>121</v>
      </c>
      <c r="I1447" s="9">
        <f t="shared" ref="I1447:N1447" si="1228">I1448+I1450</f>
        <v>0</v>
      </c>
      <c r="J1447" s="9">
        <f t="shared" si="1228"/>
        <v>0</v>
      </c>
      <c r="K1447" s="9">
        <f t="shared" si="1228"/>
        <v>0</v>
      </c>
      <c r="L1447" s="9">
        <f t="shared" si="1228"/>
        <v>0</v>
      </c>
      <c r="M1447" s="9">
        <f t="shared" si="1228"/>
        <v>121</v>
      </c>
      <c r="N1447" s="9">
        <f t="shared" si="1228"/>
        <v>121</v>
      </c>
      <c r="O1447" s="9">
        <f t="shared" ref="O1447:T1447" si="1229">O1448+O1450</f>
        <v>0</v>
      </c>
      <c r="P1447" s="9">
        <f t="shared" si="1229"/>
        <v>0</v>
      </c>
      <c r="Q1447" s="9">
        <f t="shared" si="1229"/>
        <v>0</v>
      </c>
      <c r="R1447" s="9">
        <f t="shared" si="1229"/>
        <v>0</v>
      </c>
      <c r="S1447" s="9">
        <f t="shared" si="1229"/>
        <v>121</v>
      </c>
      <c r="T1447" s="9">
        <f t="shared" si="1229"/>
        <v>121</v>
      </c>
      <c r="U1447" s="9">
        <f t="shared" ref="U1447:Z1447" si="1230">U1448+U1450</f>
        <v>0</v>
      </c>
      <c r="V1447" s="9">
        <f t="shared" si="1230"/>
        <v>0</v>
      </c>
      <c r="W1447" s="9">
        <f t="shared" si="1230"/>
        <v>0</v>
      </c>
      <c r="X1447" s="9">
        <f t="shared" si="1230"/>
        <v>0</v>
      </c>
      <c r="Y1447" s="9">
        <f t="shared" si="1230"/>
        <v>121</v>
      </c>
      <c r="Z1447" s="9">
        <f t="shared" si="1230"/>
        <v>121</v>
      </c>
    </row>
    <row r="1448" spans="1:26" ht="66" x14ac:dyDescent="0.25">
      <c r="A1448" s="25" t="s">
        <v>448</v>
      </c>
      <c r="B1448" s="26" t="s">
        <v>589</v>
      </c>
      <c r="C1448" s="26" t="s">
        <v>22</v>
      </c>
      <c r="D1448" s="26" t="s">
        <v>60</v>
      </c>
      <c r="E1448" s="26" t="s">
        <v>579</v>
      </c>
      <c r="F1448" s="26" t="s">
        <v>85</v>
      </c>
      <c r="G1448" s="9">
        <f t="shared" ref="G1448" si="1231">G1449</f>
        <v>81</v>
      </c>
      <c r="H1448" s="9">
        <f t="shared" ref="H1448:Z1448" si="1232">H1449</f>
        <v>81</v>
      </c>
      <c r="I1448" s="9">
        <f t="shared" si="1232"/>
        <v>0</v>
      </c>
      <c r="J1448" s="9">
        <f t="shared" si="1232"/>
        <v>0</v>
      </c>
      <c r="K1448" s="9">
        <f t="shared" si="1232"/>
        <v>0</v>
      </c>
      <c r="L1448" s="9">
        <f t="shared" si="1232"/>
        <v>0</v>
      </c>
      <c r="M1448" s="9">
        <f t="shared" si="1232"/>
        <v>81</v>
      </c>
      <c r="N1448" s="9">
        <f t="shared" si="1232"/>
        <v>81</v>
      </c>
      <c r="O1448" s="9">
        <f t="shared" si="1232"/>
        <v>0</v>
      </c>
      <c r="P1448" s="9">
        <f t="shared" si="1232"/>
        <v>0</v>
      </c>
      <c r="Q1448" s="9">
        <f t="shared" si="1232"/>
        <v>0</v>
      </c>
      <c r="R1448" s="9">
        <f t="shared" si="1232"/>
        <v>0</v>
      </c>
      <c r="S1448" s="9">
        <f t="shared" si="1232"/>
        <v>81</v>
      </c>
      <c r="T1448" s="9">
        <f t="shared" si="1232"/>
        <v>81</v>
      </c>
      <c r="U1448" s="9">
        <f t="shared" si="1232"/>
        <v>0</v>
      </c>
      <c r="V1448" s="9">
        <f t="shared" si="1232"/>
        <v>0</v>
      </c>
      <c r="W1448" s="9">
        <f t="shared" si="1232"/>
        <v>0</v>
      </c>
      <c r="X1448" s="9">
        <f t="shared" si="1232"/>
        <v>0</v>
      </c>
      <c r="Y1448" s="9">
        <f t="shared" si="1232"/>
        <v>81</v>
      </c>
      <c r="Z1448" s="9">
        <f t="shared" si="1232"/>
        <v>81</v>
      </c>
    </row>
    <row r="1449" spans="1:26" ht="18.75" customHeight="1" x14ac:dyDescent="0.25">
      <c r="A1449" s="25" t="s">
        <v>107</v>
      </c>
      <c r="B1449" s="26" t="s">
        <v>589</v>
      </c>
      <c r="C1449" s="26" t="s">
        <v>22</v>
      </c>
      <c r="D1449" s="26" t="s">
        <v>60</v>
      </c>
      <c r="E1449" s="26" t="s">
        <v>579</v>
      </c>
      <c r="F1449" s="26" t="s">
        <v>108</v>
      </c>
      <c r="G1449" s="9">
        <v>81</v>
      </c>
      <c r="H1449" s="9">
        <v>81</v>
      </c>
      <c r="I1449" s="86"/>
      <c r="J1449" s="86"/>
      <c r="K1449" s="86"/>
      <c r="L1449" s="86"/>
      <c r="M1449" s="9">
        <f>G1449+I1449+J1449+K1449+L1449</f>
        <v>81</v>
      </c>
      <c r="N1449" s="9">
        <f>H1449+L1449</f>
        <v>81</v>
      </c>
      <c r="O1449" s="87"/>
      <c r="P1449" s="87"/>
      <c r="Q1449" s="87"/>
      <c r="R1449" s="87"/>
      <c r="S1449" s="9">
        <f>M1449+O1449+P1449+Q1449+R1449</f>
        <v>81</v>
      </c>
      <c r="T1449" s="9">
        <f>N1449+R1449</f>
        <v>81</v>
      </c>
      <c r="U1449" s="87"/>
      <c r="V1449" s="87"/>
      <c r="W1449" s="87"/>
      <c r="X1449" s="87"/>
      <c r="Y1449" s="9">
        <f>S1449+U1449+V1449+W1449+X1449</f>
        <v>81</v>
      </c>
      <c r="Z1449" s="9">
        <f>T1449+X1449</f>
        <v>81</v>
      </c>
    </row>
    <row r="1450" spans="1:26" ht="33" x14ac:dyDescent="0.25">
      <c r="A1450" s="25" t="s">
        <v>243</v>
      </c>
      <c r="B1450" s="26" t="s">
        <v>589</v>
      </c>
      <c r="C1450" s="26" t="s">
        <v>22</v>
      </c>
      <c r="D1450" s="26" t="s">
        <v>60</v>
      </c>
      <c r="E1450" s="26" t="s">
        <v>579</v>
      </c>
      <c r="F1450" s="26" t="s">
        <v>31</v>
      </c>
      <c r="G1450" s="9">
        <f t="shared" ref="G1450" si="1233">G1451</f>
        <v>40</v>
      </c>
      <c r="H1450" s="9">
        <f t="shared" ref="H1450:Z1450" si="1234">H1451</f>
        <v>40</v>
      </c>
      <c r="I1450" s="9">
        <f t="shared" si="1234"/>
        <v>0</v>
      </c>
      <c r="J1450" s="9">
        <f t="shared" si="1234"/>
        <v>0</v>
      </c>
      <c r="K1450" s="9">
        <f t="shared" si="1234"/>
        <v>0</v>
      </c>
      <c r="L1450" s="9">
        <f t="shared" si="1234"/>
        <v>0</v>
      </c>
      <c r="M1450" s="9">
        <f t="shared" si="1234"/>
        <v>40</v>
      </c>
      <c r="N1450" s="9">
        <f t="shared" si="1234"/>
        <v>40</v>
      </c>
      <c r="O1450" s="9">
        <f t="shared" si="1234"/>
        <v>0</v>
      </c>
      <c r="P1450" s="9">
        <f t="shared" si="1234"/>
        <v>0</v>
      </c>
      <c r="Q1450" s="9">
        <f t="shared" si="1234"/>
        <v>0</v>
      </c>
      <c r="R1450" s="9">
        <f t="shared" si="1234"/>
        <v>0</v>
      </c>
      <c r="S1450" s="9">
        <f t="shared" si="1234"/>
        <v>40</v>
      </c>
      <c r="T1450" s="9">
        <f t="shared" si="1234"/>
        <v>40</v>
      </c>
      <c r="U1450" s="9">
        <f t="shared" si="1234"/>
        <v>0</v>
      </c>
      <c r="V1450" s="9">
        <f t="shared" si="1234"/>
        <v>0</v>
      </c>
      <c r="W1450" s="9">
        <f t="shared" si="1234"/>
        <v>0</v>
      </c>
      <c r="X1450" s="9">
        <f t="shared" si="1234"/>
        <v>0</v>
      </c>
      <c r="Y1450" s="9">
        <f t="shared" si="1234"/>
        <v>40</v>
      </c>
      <c r="Z1450" s="9">
        <f t="shared" si="1234"/>
        <v>40</v>
      </c>
    </row>
    <row r="1451" spans="1:26" ht="33" x14ac:dyDescent="0.25">
      <c r="A1451" s="25" t="s">
        <v>37</v>
      </c>
      <c r="B1451" s="26" t="s">
        <v>589</v>
      </c>
      <c r="C1451" s="26" t="s">
        <v>22</v>
      </c>
      <c r="D1451" s="26" t="s">
        <v>60</v>
      </c>
      <c r="E1451" s="26" t="s">
        <v>579</v>
      </c>
      <c r="F1451" s="26" t="s">
        <v>38</v>
      </c>
      <c r="G1451" s="9">
        <v>40</v>
      </c>
      <c r="H1451" s="9">
        <v>40</v>
      </c>
      <c r="I1451" s="86"/>
      <c r="J1451" s="86"/>
      <c r="K1451" s="86"/>
      <c r="L1451" s="86"/>
      <c r="M1451" s="9">
        <f>G1451+I1451+J1451+K1451+L1451</f>
        <v>40</v>
      </c>
      <c r="N1451" s="9">
        <f>H1451+L1451</f>
        <v>40</v>
      </c>
      <c r="O1451" s="87"/>
      <c r="P1451" s="87"/>
      <c r="Q1451" s="87"/>
      <c r="R1451" s="87"/>
      <c r="S1451" s="9">
        <f>M1451+O1451+P1451+Q1451+R1451</f>
        <v>40</v>
      </c>
      <c r="T1451" s="9">
        <f>N1451+R1451</f>
        <v>40</v>
      </c>
      <c r="U1451" s="87"/>
      <c r="V1451" s="87"/>
      <c r="W1451" s="87"/>
      <c r="X1451" s="87"/>
      <c r="Y1451" s="9">
        <f>S1451+U1451+V1451+W1451+X1451</f>
        <v>40</v>
      </c>
      <c r="Z1451" s="9">
        <f>T1451+X1451</f>
        <v>40</v>
      </c>
    </row>
    <row r="1452" spans="1:26" ht="17.25" customHeight="1" x14ac:dyDescent="0.25">
      <c r="A1452" s="25" t="s">
        <v>590</v>
      </c>
      <c r="B1452" s="26" t="s">
        <v>589</v>
      </c>
      <c r="C1452" s="26" t="s">
        <v>22</v>
      </c>
      <c r="D1452" s="26" t="s">
        <v>60</v>
      </c>
      <c r="E1452" s="26" t="s">
        <v>591</v>
      </c>
      <c r="F1452" s="26"/>
      <c r="G1452" s="9">
        <f t="shared" ref="G1452:V1453" si="1235">G1453</f>
        <v>7</v>
      </c>
      <c r="H1452" s="9">
        <f t="shared" si="1235"/>
        <v>7</v>
      </c>
      <c r="I1452" s="9">
        <f t="shared" si="1235"/>
        <v>0</v>
      </c>
      <c r="J1452" s="9">
        <f t="shared" si="1235"/>
        <v>0</v>
      </c>
      <c r="K1452" s="9">
        <f t="shared" si="1235"/>
        <v>0</v>
      </c>
      <c r="L1452" s="9">
        <f t="shared" si="1235"/>
        <v>0</v>
      </c>
      <c r="M1452" s="9">
        <f t="shared" si="1235"/>
        <v>7</v>
      </c>
      <c r="N1452" s="9">
        <f t="shared" si="1235"/>
        <v>7</v>
      </c>
      <c r="O1452" s="9">
        <f t="shared" si="1235"/>
        <v>0</v>
      </c>
      <c r="P1452" s="9">
        <f t="shared" si="1235"/>
        <v>0</v>
      </c>
      <c r="Q1452" s="9">
        <f t="shared" si="1235"/>
        <v>0</v>
      </c>
      <c r="R1452" s="9">
        <f t="shared" si="1235"/>
        <v>0</v>
      </c>
      <c r="S1452" s="9">
        <f t="shared" si="1235"/>
        <v>7</v>
      </c>
      <c r="T1452" s="9">
        <f t="shared" si="1235"/>
        <v>7</v>
      </c>
      <c r="U1452" s="9">
        <f t="shared" si="1235"/>
        <v>0</v>
      </c>
      <c r="V1452" s="9">
        <f t="shared" si="1235"/>
        <v>0</v>
      </c>
      <c r="W1452" s="9">
        <f t="shared" ref="U1452:Z1453" si="1236">W1453</f>
        <v>0</v>
      </c>
      <c r="X1452" s="9">
        <f t="shared" si="1236"/>
        <v>0</v>
      </c>
      <c r="Y1452" s="9">
        <f t="shared" si="1236"/>
        <v>7</v>
      </c>
      <c r="Z1452" s="9">
        <f t="shared" si="1236"/>
        <v>7</v>
      </c>
    </row>
    <row r="1453" spans="1:26" ht="33" x14ac:dyDescent="0.25">
      <c r="A1453" s="25" t="s">
        <v>243</v>
      </c>
      <c r="B1453" s="26" t="s">
        <v>589</v>
      </c>
      <c r="C1453" s="26" t="s">
        <v>22</v>
      </c>
      <c r="D1453" s="26" t="s">
        <v>60</v>
      </c>
      <c r="E1453" s="26" t="s">
        <v>591</v>
      </c>
      <c r="F1453" s="26" t="s">
        <v>31</v>
      </c>
      <c r="G1453" s="9">
        <f t="shared" si="1235"/>
        <v>7</v>
      </c>
      <c r="H1453" s="9">
        <f t="shared" si="1235"/>
        <v>7</v>
      </c>
      <c r="I1453" s="9">
        <f t="shared" si="1235"/>
        <v>0</v>
      </c>
      <c r="J1453" s="9">
        <f t="shared" si="1235"/>
        <v>0</v>
      </c>
      <c r="K1453" s="9">
        <f t="shared" si="1235"/>
        <v>0</v>
      </c>
      <c r="L1453" s="9">
        <f t="shared" si="1235"/>
        <v>0</v>
      </c>
      <c r="M1453" s="9">
        <f t="shared" si="1235"/>
        <v>7</v>
      </c>
      <c r="N1453" s="9">
        <f t="shared" si="1235"/>
        <v>7</v>
      </c>
      <c r="O1453" s="9">
        <f t="shared" si="1235"/>
        <v>0</v>
      </c>
      <c r="P1453" s="9">
        <f t="shared" si="1235"/>
        <v>0</v>
      </c>
      <c r="Q1453" s="9">
        <f t="shared" si="1235"/>
        <v>0</v>
      </c>
      <c r="R1453" s="9">
        <f t="shared" si="1235"/>
        <v>0</v>
      </c>
      <c r="S1453" s="9">
        <f t="shared" si="1235"/>
        <v>7</v>
      </c>
      <c r="T1453" s="9">
        <f t="shared" si="1235"/>
        <v>7</v>
      </c>
      <c r="U1453" s="9">
        <f t="shared" si="1236"/>
        <v>0</v>
      </c>
      <c r="V1453" s="9">
        <f t="shared" si="1236"/>
        <v>0</v>
      </c>
      <c r="W1453" s="9">
        <f t="shared" si="1236"/>
        <v>0</v>
      </c>
      <c r="X1453" s="9">
        <f t="shared" si="1236"/>
        <v>0</v>
      </c>
      <c r="Y1453" s="9">
        <f t="shared" si="1236"/>
        <v>7</v>
      </c>
      <c r="Z1453" s="9">
        <f t="shared" si="1236"/>
        <v>7</v>
      </c>
    </row>
    <row r="1454" spans="1:26" ht="33" x14ac:dyDescent="0.25">
      <c r="A1454" s="25" t="s">
        <v>37</v>
      </c>
      <c r="B1454" s="26" t="s">
        <v>589</v>
      </c>
      <c r="C1454" s="26" t="s">
        <v>22</v>
      </c>
      <c r="D1454" s="26" t="s">
        <v>60</v>
      </c>
      <c r="E1454" s="26" t="s">
        <v>591</v>
      </c>
      <c r="F1454" s="26" t="s">
        <v>38</v>
      </c>
      <c r="G1454" s="9">
        <v>7</v>
      </c>
      <c r="H1454" s="9">
        <v>7</v>
      </c>
      <c r="I1454" s="86"/>
      <c r="J1454" s="86"/>
      <c r="K1454" s="86"/>
      <c r="L1454" s="86"/>
      <c r="M1454" s="9">
        <f>G1454+I1454+J1454+K1454+L1454</f>
        <v>7</v>
      </c>
      <c r="N1454" s="9">
        <f>H1454+L1454</f>
        <v>7</v>
      </c>
      <c r="O1454" s="87"/>
      <c r="P1454" s="87"/>
      <c r="Q1454" s="87"/>
      <c r="R1454" s="87"/>
      <c r="S1454" s="9">
        <f>M1454+O1454+P1454+Q1454+R1454</f>
        <v>7</v>
      </c>
      <c r="T1454" s="9">
        <f>N1454+R1454</f>
        <v>7</v>
      </c>
      <c r="U1454" s="87"/>
      <c r="V1454" s="87"/>
      <c r="W1454" s="87"/>
      <c r="X1454" s="87"/>
      <c r="Y1454" s="9">
        <f>S1454+U1454+V1454+W1454+X1454</f>
        <v>7</v>
      </c>
      <c r="Z1454" s="9">
        <f>T1454+X1454</f>
        <v>7</v>
      </c>
    </row>
    <row r="1455" spans="1:26" ht="49.5" x14ac:dyDescent="0.25">
      <c r="A1455" s="25" t="s">
        <v>582</v>
      </c>
      <c r="B1455" s="26" t="s">
        <v>589</v>
      </c>
      <c r="C1455" s="26" t="s">
        <v>22</v>
      </c>
      <c r="D1455" s="26" t="s">
        <v>60</v>
      </c>
      <c r="E1455" s="26" t="s">
        <v>587</v>
      </c>
      <c r="F1455" s="26"/>
      <c r="G1455" s="9">
        <f t="shared" ref="G1455:H1455" si="1237">G1456+G1458+G1460</f>
        <v>2926</v>
      </c>
      <c r="H1455" s="9">
        <f t="shared" si="1237"/>
        <v>2926</v>
      </c>
      <c r="I1455" s="9">
        <f t="shared" ref="I1455:N1455" si="1238">I1456+I1458+I1460</f>
        <v>0</v>
      </c>
      <c r="J1455" s="9">
        <f t="shared" si="1238"/>
        <v>0</v>
      </c>
      <c r="K1455" s="9">
        <f t="shared" si="1238"/>
        <v>0</v>
      </c>
      <c r="L1455" s="9">
        <f t="shared" si="1238"/>
        <v>0</v>
      </c>
      <c r="M1455" s="9">
        <f t="shared" si="1238"/>
        <v>2926</v>
      </c>
      <c r="N1455" s="9">
        <f t="shared" si="1238"/>
        <v>2926</v>
      </c>
      <c r="O1455" s="9">
        <f t="shared" ref="O1455:T1455" si="1239">O1456+O1458+O1460</f>
        <v>0</v>
      </c>
      <c r="P1455" s="9">
        <f t="shared" si="1239"/>
        <v>0</v>
      </c>
      <c r="Q1455" s="9">
        <f t="shared" si="1239"/>
        <v>0</v>
      </c>
      <c r="R1455" s="9">
        <f t="shared" si="1239"/>
        <v>0</v>
      </c>
      <c r="S1455" s="9">
        <f t="shared" si="1239"/>
        <v>2926</v>
      </c>
      <c r="T1455" s="9">
        <f t="shared" si="1239"/>
        <v>2926</v>
      </c>
      <c r="U1455" s="9">
        <f t="shared" ref="U1455:Z1455" si="1240">U1456+U1458+U1460</f>
        <v>0</v>
      </c>
      <c r="V1455" s="9">
        <f t="shared" si="1240"/>
        <v>0</v>
      </c>
      <c r="W1455" s="9">
        <f t="shared" si="1240"/>
        <v>0</v>
      </c>
      <c r="X1455" s="9">
        <f t="shared" si="1240"/>
        <v>0</v>
      </c>
      <c r="Y1455" s="9">
        <f t="shared" si="1240"/>
        <v>2926</v>
      </c>
      <c r="Z1455" s="9">
        <f t="shared" si="1240"/>
        <v>2926</v>
      </c>
    </row>
    <row r="1456" spans="1:26" ht="66" x14ac:dyDescent="0.25">
      <c r="A1456" s="25" t="s">
        <v>448</v>
      </c>
      <c r="B1456" s="26" t="s">
        <v>589</v>
      </c>
      <c r="C1456" s="26" t="s">
        <v>22</v>
      </c>
      <c r="D1456" s="26" t="s">
        <v>60</v>
      </c>
      <c r="E1456" s="26" t="s">
        <v>587</v>
      </c>
      <c r="F1456" s="26" t="s">
        <v>85</v>
      </c>
      <c r="G1456" s="9">
        <f t="shared" ref="G1456" si="1241">G1457</f>
        <v>1643</v>
      </c>
      <c r="H1456" s="9">
        <f t="shared" ref="H1456:Z1456" si="1242">H1457</f>
        <v>1643</v>
      </c>
      <c r="I1456" s="9">
        <f t="shared" si="1242"/>
        <v>0</v>
      </c>
      <c r="J1456" s="9">
        <f t="shared" si="1242"/>
        <v>0</v>
      </c>
      <c r="K1456" s="9">
        <f t="shared" si="1242"/>
        <v>0</v>
      </c>
      <c r="L1456" s="9">
        <f t="shared" si="1242"/>
        <v>0</v>
      </c>
      <c r="M1456" s="9">
        <f t="shared" si="1242"/>
        <v>1643</v>
      </c>
      <c r="N1456" s="9">
        <f t="shared" si="1242"/>
        <v>1643</v>
      </c>
      <c r="O1456" s="9">
        <f t="shared" si="1242"/>
        <v>0</v>
      </c>
      <c r="P1456" s="9">
        <f t="shared" si="1242"/>
        <v>0</v>
      </c>
      <c r="Q1456" s="9">
        <f t="shared" si="1242"/>
        <v>0</v>
      </c>
      <c r="R1456" s="9">
        <f t="shared" si="1242"/>
        <v>0</v>
      </c>
      <c r="S1456" s="9">
        <f t="shared" si="1242"/>
        <v>1643</v>
      </c>
      <c r="T1456" s="9">
        <f t="shared" si="1242"/>
        <v>1643</v>
      </c>
      <c r="U1456" s="9">
        <f t="shared" si="1242"/>
        <v>0</v>
      </c>
      <c r="V1456" s="9">
        <f t="shared" si="1242"/>
        <v>0</v>
      </c>
      <c r="W1456" s="9">
        <f t="shared" si="1242"/>
        <v>0</v>
      </c>
      <c r="X1456" s="9">
        <f t="shared" si="1242"/>
        <v>0</v>
      </c>
      <c r="Y1456" s="9">
        <f t="shared" si="1242"/>
        <v>1643</v>
      </c>
      <c r="Z1456" s="9">
        <f t="shared" si="1242"/>
        <v>1643</v>
      </c>
    </row>
    <row r="1457" spans="1:26" ht="18" customHeight="1" x14ac:dyDescent="0.25">
      <c r="A1457" s="25" t="s">
        <v>107</v>
      </c>
      <c r="B1457" s="26" t="s">
        <v>589</v>
      </c>
      <c r="C1457" s="26" t="s">
        <v>22</v>
      </c>
      <c r="D1457" s="26" t="s">
        <v>60</v>
      </c>
      <c r="E1457" s="26" t="s">
        <v>587</v>
      </c>
      <c r="F1457" s="26" t="s">
        <v>108</v>
      </c>
      <c r="G1457" s="9">
        <v>1643</v>
      </c>
      <c r="H1457" s="9">
        <v>1643</v>
      </c>
      <c r="I1457" s="86"/>
      <c r="J1457" s="86"/>
      <c r="K1457" s="86"/>
      <c r="L1457" s="86"/>
      <c r="M1457" s="9">
        <f>G1457+I1457+J1457+K1457+L1457</f>
        <v>1643</v>
      </c>
      <c r="N1457" s="9">
        <f>H1457+L1457</f>
        <v>1643</v>
      </c>
      <c r="O1457" s="87"/>
      <c r="P1457" s="87"/>
      <c r="Q1457" s="87"/>
      <c r="R1457" s="87"/>
      <c r="S1457" s="9">
        <f>M1457+O1457+P1457+Q1457+R1457</f>
        <v>1643</v>
      </c>
      <c r="T1457" s="9">
        <f>N1457+R1457</f>
        <v>1643</v>
      </c>
      <c r="U1457" s="87"/>
      <c r="V1457" s="87"/>
      <c r="W1457" s="87"/>
      <c r="X1457" s="87"/>
      <c r="Y1457" s="9">
        <f>S1457+U1457+V1457+W1457+X1457</f>
        <v>1643</v>
      </c>
      <c r="Z1457" s="9">
        <f>T1457+X1457</f>
        <v>1643</v>
      </c>
    </row>
    <row r="1458" spans="1:26" ht="33" x14ac:dyDescent="0.25">
      <c r="A1458" s="25" t="s">
        <v>243</v>
      </c>
      <c r="B1458" s="26" t="s">
        <v>589</v>
      </c>
      <c r="C1458" s="26" t="s">
        <v>22</v>
      </c>
      <c r="D1458" s="26" t="s">
        <v>60</v>
      </c>
      <c r="E1458" s="26" t="s">
        <v>587</v>
      </c>
      <c r="F1458" s="26" t="s">
        <v>31</v>
      </c>
      <c r="G1458" s="9">
        <f t="shared" ref="G1458" si="1243">G1459</f>
        <v>1269</v>
      </c>
      <c r="H1458" s="9">
        <f t="shared" ref="H1458:Z1458" si="1244">H1459</f>
        <v>1269</v>
      </c>
      <c r="I1458" s="9">
        <f t="shared" si="1244"/>
        <v>0</v>
      </c>
      <c r="J1458" s="9">
        <f t="shared" si="1244"/>
        <v>0</v>
      </c>
      <c r="K1458" s="9">
        <f t="shared" si="1244"/>
        <v>0</v>
      </c>
      <c r="L1458" s="9">
        <f t="shared" si="1244"/>
        <v>0</v>
      </c>
      <c r="M1458" s="9">
        <f t="shared" si="1244"/>
        <v>1269</v>
      </c>
      <c r="N1458" s="9">
        <f t="shared" si="1244"/>
        <v>1269</v>
      </c>
      <c r="O1458" s="9">
        <f t="shared" si="1244"/>
        <v>0</v>
      </c>
      <c r="P1458" s="9">
        <f t="shared" si="1244"/>
        <v>0</v>
      </c>
      <c r="Q1458" s="9">
        <f t="shared" si="1244"/>
        <v>0</v>
      </c>
      <c r="R1458" s="9">
        <f t="shared" si="1244"/>
        <v>0</v>
      </c>
      <c r="S1458" s="9">
        <f t="shared" si="1244"/>
        <v>1269</v>
      </c>
      <c r="T1458" s="9">
        <f t="shared" si="1244"/>
        <v>1269</v>
      </c>
      <c r="U1458" s="9">
        <f t="shared" si="1244"/>
        <v>0</v>
      </c>
      <c r="V1458" s="9">
        <f t="shared" si="1244"/>
        <v>0</v>
      </c>
      <c r="W1458" s="9">
        <f t="shared" si="1244"/>
        <v>0</v>
      </c>
      <c r="X1458" s="9">
        <f t="shared" si="1244"/>
        <v>0</v>
      </c>
      <c r="Y1458" s="9">
        <f t="shared" si="1244"/>
        <v>1269</v>
      </c>
      <c r="Z1458" s="9">
        <f t="shared" si="1244"/>
        <v>1269</v>
      </c>
    </row>
    <row r="1459" spans="1:26" ht="33" x14ac:dyDescent="0.25">
      <c r="A1459" s="25" t="s">
        <v>37</v>
      </c>
      <c r="B1459" s="26" t="s">
        <v>589</v>
      </c>
      <c r="C1459" s="26" t="s">
        <v>22</v>
      </c>
      <c r="D1459" s="26" t="s">
        <v>60</v>
      </c>
      <c r="E1459" s="26" t="s">
        <v>587</v>
      </c>
      <c r="F1459" s="26" t="s">
        <v>38</v>
      </c>
      <c r="G1459" s="9">
        <v>1269</v>
      </c>
      <c r="H1459" s="9">
        <v>1269</v>
      </c>
      <c r="I1459" s="86"/>
      <c r="J1459" s="86"/>
      <c r="K1459" s="86"/>
      <c r="L1459" s="86"/>
      <c r="M1459" s="9">
        <f>G1459+I1459+J1459+K1459+L1459</f>
        <v>1269</v>
      </c>
      <c r="N1459" s="9">
        <f>H1459+L1459</f>
        <v>1269</v>
      </c>
      <c r="O1459" s="87"/>
      <c r="P1459" s="87"/>
      <c r="Q1459" s="87"/>
      <c r="R1459" s="87"/>
      <c r="S1459" s="9">
        <f>M1459+O1459+P1459+Q1459+R1459</f>
        <v>1269</v>
      </c>
      <c r="T1459" s="9">
        <f>N1459+R1459</f>
        <v>1269</v>
      </c>
      <c r="U1459" s="87"/>
      <c r="V1459" s="87"/>
      <c r="W1459" s="87"/>
      <c r="X1459" s="87"/>
      <c r="Y1459" s="9">
        <f>S1459+U1459+V1459+W1459+X1459</f>
        <v>1269</v>
      </c>
      <c r="Z1459" s="9">
        <f>T1459+X1459</f>
        <v>1269</v>
      </c>
    </row>
    <row r="1460" spans="1:26" ht="20.100000000000001" customHeight="1" x14ac:dyDescent="0.25">
      <c r="A1460" s="25" t="s">
        <v>66</v>
      </c>
      <c r="B1460" s="26" t="s">
        <v>589</v>
      </c>
      <c r="C1460" s="26" t="s">
        <v>22</v>
      </c>
      <c r="D1460" s="26" t="s">
        <v>60</v>
      </c>
      <c r="E1460" s="26" t="s">
        <v>587</v>
      </c>
      <c r="F1460" s="26" t="s">
        <v>67</v>
      </c>
      <c r="G1460" s="9">
        <f t="shared" ref="G1460" si="1245">G1461</f>
        <v>14</v>
      </c>
      <c r="H1460" s="9">
        <f t="shared" ref="H1460:Z1460" si="1246">H1461</f>
        <v>14</v>
      </c>
      <c r="I1460" s="9">
        <f t="shared" si="1246"/>
        <v>0</v>
      </c>
      <c r="J1460" s="9">
        <f t="shared" si="1246"/>
        <v>0</v>
      </c>
      <c r="K1460" s="9">
        <f t="shared" si="1246"/>
        <v>0</v>
      </c>
      <c r="L1460" s="9">
        <f t="shared" si="1246"/>
        <v>0</v>
      </c>
      <c r="M1460" s="9">
        <f t="shared" si="1246"/>
        <v>14</v>
      </c>
      <c r="N1460" s="9">
        <f t="shared" si="1246"/>
        <v>14</v>
      </c>
      <c r="O1460" s="9">
        <f t="shared" si="1246"/>
        <v>0</v>
      </c>
      <c r="P1460" s="9">
        <f t="shared" si="1246"/>
        <v>0</v>
      </c>
      <c r="Q1460" s="9">
        <f t="shared" si="1246"/>
        <v>0</v>
      </c>
      <c r="R1460" s="9">
        <f t="shared" si="1246"/>
        <v>0</v>
      </c>
      <c r="S1460" s="9">
        <f t="shared" si="1246"/>
        <v>14</v>
      </c>
      <c r="T1460" s="9">
        <f t="shared" si="1246"/>
        <v>14</v>
      </c>
      <c r="U1460" s="9">
        <f t="shared" si="1246"/>
        <v>0</v>
      </c>
      <c r="V1460" s="9">
        <f t="shared" si="1246"/>
        <v>0</v>
      </c>
      <c r="W1460" s="9">
        <f t="shared" si="1246"/>
        <v>0</v>
      </c>
      <c r="X1460" s="9">
        <f t="shared" si="1246"/>
        <v>0</v>
      </c>
      <c r="Y1460" s="9">
        <f t="shared" si="1246"/>
        <v>14</v>
      </c>
      <c r="Z1460" s="9">
        <f t="shared" si="1246"/>
        <v>14</v>
      </c>
    </row>
    <row r="1461" spans="1:26" ht="20.100000000000001" customHeight="1" x14ac:dyDescent="0.25">
      <c r="A1461" s="25" t="s">
        <v>92</v>
      </c>
      <c r="B1461" s="26" t="s">
        <v>589</v>
      </c>
      <c r="C1461" s="26" t="s">
        <v>22</v>
      </c>
      <c r="D1461" s="26" t="s">
        <v>60</v>
      </c>
      <c r="E1461" s="26" t="s">
        <v>587</v>
      </c>
      <c r="F1461" s="26" t="s">
        <v>69</v>
      </c>
      <c r="G1461" s="9">
        <v>14</v>
      </c>
      <c r="H1461" s="9">
        <v>14</v>
      </c>
      <c r="I1461" s="86"/>
      <c r="J1461" s="86"/>
      <c r="K1461" s="86"/>
      <c r="L1461" s="86"/>
      <c r="M1461" s="9">
        <f>G1461+I1461+J1461+K1461+L1461</f>
        <v>14</v>
      </c>
      <c r="N1461" s="9">
        <f>H1461+L1461</f>
        <v>14</v>
      </c>
      <c r="O1461" s="87"/>
      <c r="P1461" s="87"/>
      <c r="Q1461" s="87"/>
      <c r="R1461" s="87"/>
      <c r="S1461" s="9">
        <f>M1461+O1461+P1461+Q1461+R1461</f>
        <v>14</v>
      </c>
      <c r="T1461" s="9">
        <f>N1461+R1461</f>
        <v>14</v>
      </c>
      <c r="U1461" s="87"/>
      <c r="V1461" s="87"/>
      <c r="W1461" s="87"/>
      <c r="X1461" s="87"/>
      <c r="Y1461" s="9">
        <f>S1461+U1461+V1461+W1461+X1461</f>
        <v>14</v>
      </c>
      <c r="Z1461" s="9">
        <f>T1461+X1461</f>
        <v>14</v>
      </c>
    </row>
    <row r="1462" spans="1:26" ht="33" x14ac:dyDescent="0.25">
      <c r="A1462" s="25" t="s">
        <v>583</v>
      </c>
      <c r="B1462" s="26" t="s">
        <v>589</v>
      </c>
      <c r="C1462" s="26" t="s">
        <v>22</v>
      </c>
      <c r="D1462" s="26" t="s">
        <v>60</v>
      </c>
      <c r="E1462" s="26" t="s">
        <v>586</v>
      </c>
      <c r="F1462" s="26"/>
      <c r="G1462" s="9">
        <f t="shared" ref="G1462:H1462" si="1247">G1463+G1465+G1467</f>
        <v>360</v>
      </c>
      <c r="H1462" s="9">
        <f t="shared" si="1247"/>
        <v>360</v>
      </c>
      <c r="I1462" s="9">
        <f t="shared" ref="I1462:N1462" si="1248">I1463+I1465+I1467</f>
        <v>0</v>
      </c>
      <c r="J1462" s="9">
        <f t="shared" si="1248"/>
        <v>0</v>
      </c>
      <c r="K1462" s="9">
        <f t="shared" si="1248"/>
        <v>0</v>
      </c>
      <c r="L1462" s="9">
        <f t="shared" si="1248"/>
        <v>0</v>
      </c>
      <c r="M1462" s="9">
        <f t="shared" si="1248"/>
        <v>360</v>
      </c>
      <c r="N1462" s="9">
        <f t="shared" si="1248"/>
        <v>360</v>
      </c>
      <c r="O1462" s="9">
        <f t="shared" ref="O1462:T1462" si="1249">O1463+O1465+O1467</f>
        <v>0</v>
      </c>
      <c r="P1462" s="9">
        <f t="shared" si="1249"/>
        <v>0</v>
      </c>
      <c r="Q1462" s="9">
        <f t="shared" si="1249"/>
        <v>0</v>
      </c>
      <c r="R1462" s="9">
        <f t="shared" si="1249"/>
        <v>0</v>
      </c>
      <c r="S1462" s="9">
        <f t="shared" si="1249"/>
        <v>360</v>
      </c>
      <c r="T1462" s="9">
        <f t="shared" si="1249"/>
        <v>360</v>
      </c>
      <c r="U1462" s="9">
        <f t="shared" ref="U1462:Z1462" si="1250">U1463+U1465+U1467</f>
        <v>0</v>
      </c>
      <c r="V1462" s="9">
        <f t="shared" si="1250"/>
        <v>0</v>
      </c>
      <c r="W1462" s="9">
        <f t="shared" si="1250"/>
        <v>0</v>
      </c>
      <c r="X1462" s="9">
        <f t="shared" si="1250"/>
        <v>0</v>
      </c>
      <c r="Y1462" s="9">
        <f t="shared" si="1250"/>
        <v>360</v>
      </c>
      <c r="Z1462" s="9">
        <f t="shared" si="1250"/>
        <v>360</v>
      </c>
    </row>
    <row r="1463" spans="1:26" ht="66" x14ac:dyDescent="0.25">
      <c r="A1463" s="25" t="s">
        <v>448</v>
      </c>
      <c r="B1463" s="26" t="s">
        <v>589</v>
      </c>
      <c r="C1463" s="26" t="s">
        <v>22</v>
      </c>
      <c r="D1463" s="26" t="s">
        <v>60</v>
      </c>
      <c r="E1463" s="26" t="s">
        <v>586</v>
      </c>
      <c r="F1463" s="26" t="s">
        <v>85</v>
      </c>
      <c r="G1463" s="9">
        <f t="shared" ref="G1463" si="1251">G1464</f>
        <v>210</v>
      </c>
      <c r="H1463" s="9">
        <f t="shared" ref="H1463:Z1463" si="1252">H1464</f>
        <v>210</v>
      </c>
      <c r="I1463" s="9">
        <f t="shared" si="1252"/>
        <v>0</v>
      </c>
      <c r="J1463" s="9">
        <f t="shared" si="1252"/>
        <v>0</v>
      </c>
      <c r="K1463" s="9">
        <f t="shared" si="1252"/>
        <v>0</v>
      </c>
      <c r="L1463" s="9">
        <f t="shared" si="1252"/>
        <v>0</v>
      </c>
      <c r="M1463" s="9">
        <f t="shared" si="1252"/>
        <v>210</v>
      </c>
      <c r="N1463" s="9">
        <f t="shared" si="1252"/>
        <v>210</v>
      </c>
      <c r="O1463" s="9">
        <f t="shared" si="1252"/>
        <v>0</v>
      </c>
      <c r="P1463" s="9">
        <f t="shared" si="1252"/>
        <v>0</v>
      </c>
      <c r="Q1463" s="9">
        <f t="shared" si="1252"/>
        <v>0</v>
      </c>
      <c r="R1463" s="9">
        <f t="shared" si="1252"/>
        <v>0</v>
      </c>
      <c r="S1463" s="9">
        <f t="shared" si="1252"/>
        <v>210</v>
      </c>
      <c r="T1463" s="9">
        <f t="shared" si="1252"/>
        <v>210</v>
      </c>
      <c r="U1463" s="9">
        <f t="shared" si="1252"/>
        <v>0</v>
      </c>
      <c r="V1463" s="9">
        <f t="shared" si="1252"/>
        <v>0</v>
      </c>
      <c r="W1463" s="9">
        <f t="shared" si="1252"/>
        <v>0</v>
      </c>
      <c r="X1463" s="9">
        <f t="shared" si="1252"/>
        <v>0</v>
      </c>
      <c r="Y1463" s="9">
        <f t="shared" si="1252"/>
        <v>210</v>
      </c>
      <c r="Z1463" s="9">
        <f t="shared" si="1252"/>
        <v>210</v>
      </c>
    </row>
    <row r="1464" spans="1:26" ht="16.5" customHeight="1" x14ac:dyDescent="0.25">
      <c r="A1464" s="25" t="s">
        <v>107</v>
      </c>
      <c r="B1464" s="26" t="s">
        <v>589</v>
      </c>
      <c r="C1464" s="26" t="s">
        <v>22</v>
      </c>
      <c r="D1464" s="26" t="s">
        <v>60</v>
      </c>
      <c r="E1464" s="26" t="s">
        <v>586</v>
      </c>
      <c r="F1464" s="26" t="s">
        <v>108</v>
      </c>
      <c r="G1464" s="9">
        <v>210</v>
      </c>
      <c r="H1464" s="9">
        <v>210</v>
      </c>
      <c r="I1464" s="86"/>
      <c r="J1464" s="86"/>
      <c r="K1464" s="86"/>
      <c r="L1464" s="86"/>
      <c r="M1464" s="9">
        <f>G1464+I1464+J1464+K1464+L1464</f>
        <v>210</v>
      </c>
      <c r="N1464" s="9">
        <f>H1464+L1464</f>
        <v>210</v>
      </c>
      <c r="O1464" s="87"/>
      <c r="P1464" s="87"/>
      <c r="Q1464" s="87"/>
      <c r="R1464" s="87"/>
      <c r="S1464" s="9">
        <f>M1464+O1464+P1464+Q1464+R1464</f>
        <v>210</v>
      </c>
      <c r="T1464" s="9">
        <f>N1464+R1464</f>
        <v>210</v>
      </c>
      <c r="U1464" s="87"/>
      <c r="V1464" s="87"/>
      <c r="W1464" s="87"/>
      <c r="X1464" s="87"/>
      <c r="Y1464" s="9">
        <f>S1464+U1464+V1464+W1464+X1464</f>
        <v>210</v>
      </c>
      <c r="Z1464" s="9">
        <f>T1464+X1464</f>
        <v>210</v>
      </c>
    </row>
    <row r="1465" spans="1:26" ht="33" x14ac:dyDescent="0.25">
      <c r="A1465" s="25" t="s">
        <v>243</v>
      </c>
      <c r="B1465" s="26" t="s">
        <v>589</v>
      </c>
      <c r="C1465" s="26" t="s">
        <v>22</v>
      </c>
      <c r="D1465" s="26" t="s">
        <v>60</v>
      </c>
      <c r="E1465" s="26" t="s">
        <v>586</v>
      </c>
      <c r="F1465" s="26" t="s">
        <v>31</v>
      </c>
      <c r="G1465" s="9">
        <f t="shared" ref="G1465" si="1253">G1466</f>
        <v>148</v>
      </c>
      <c r="H1465" s="9">
        <f t="shared" ref="H1465:Z1465" si="1254">H1466</f>
        <v>148</v>
      </c>
      <c r="I1465" s="9">
        <f t="shared" si="1254"/>
        <v>0</v>
      </c>
      <c r="J1465" s="9">
        <f t="shared" si="1254"/>
        <v>0</v>
      </c>
      <c r="K1465" s="9">
        <f t="shared" si="1254"/>
        <v>0</v>
      </c>
      <c r="L1465" s="9">
        <f t="shared" si="1254"/>
        <v>0</v>
      </c>
      <c r="M1465" s="9">
        <f t="shared" si="1254"/>
        <v>148</v>
      </c>
      <c r="N1465" s="9">
        <f t="shared" si="1254"/>
        <v>148</v>
      </c>
      <c r="O1465" s="9">
        <f t="shared" si="1254"/>
        <v>0</v>
      </c>
      <c r="P1465" s="9">
        <f t="shared" si="1254"/>
        <v>0</v>
      </c>
      <c r="Q1465" s="9">
        <f t="shared" si="1254"/>
        <v>0</v>
      </c>
      <c r="R1465" s="9">
        <f t="shared" si="1254"/>
        <v>0</v>
      </c>
      <c r="S1465" s="9">
        <f t="shared" si="1254"/>
        <v>148</v>
      </c>
      <c r="T1465" s="9">
        <f t="shared" si="1254"/>
        <v>148</v>
      </c>
      <c r="U1465" s="9">
        <f t="shared" si="1254"/>
        <v>0</v>
      </c>
      <c r="V1465" s="9">
        <f t="shared" si="1254"/>
        <v>0</v>
      </c>
      <c r="W1465" s="9">
        <f t="shared" si="1254"/>
        <v>0</v>
      </c>
      <c r="X1465" s="9">
        <f t="shared" si="1254"/>
        <v>0</v>
      </c>
      <c r="Y1465" s="9">
        <f t="shared" si="1254"/>
        <v>148</v>
      </c>
      <c r="Z1465" s="9">
        <f t="shared" si="1254"/>
        <v>148</v>
      </c>
    </row>
    <row r="1466" spans="1:26" ht="33" x14ac:dyDescent="0.25">
      <c r="A1466" s="25" t="s">
        <v>37</v>
      </c>
      <c r="B1466" s="26" t="s">
        <v>589</v>
      </c>
      <c r="C1466" s="26" t="s">
        <v>22</v>
      </c>
      <c r="D1466" s="26" t="s">
        <v>60</v>
      </c>
      <c r="E1466" s="26" t="s">
        <v>586</v>
      </c>
      <c r="F1466" s="26" t="s">
        <v>38</v>
      </c>
      <c r="G1466" s="9">
        <v>148</v>
      </c>
      <c r="H1466" s="9">
        <v>148</v>
      </c>
      <c r="I1466" s="86"/>
      <c r="J1466" s="86"/>
      <c r="K1466" s="86"/>
      <c r="L1466" s="86"/>
      <c r="M1466" s="9">
        <f>G1466+I1466+J1466+K1466+L1466</f>
        <v>148</v>
      </c>
      <c r="N1466" s="9">
        <f>H1466+L1466</f>
        <v>148</v>
      </c>
      <c r="O1466" s="87"/>
      <c r="P1466" s="87"/>
      <c r="Q1466" s="87"/>
      <c r="R1466" s="87"/>
      <c r="S1466" s="9">
        <f>M1466+O1466+P1466+Q1466+R1466</f>
        <v>148</v>
      </c>
      <c r="T1466" s="9">
        <f>N1466+R1466</f>
        <v>148</v>
      </c>
      <c r="U1466" s="87"/>
      <c r="V1466" s="87"/>
      <c r="W1466" s="87"/>
      <c r="X1466" s="87"/>
      <c r="Y1466" s="9">
        <f>S1466+U1466+V1466+W1466+X1466</f>
        <v>148</v>
      </c>
      <c r="Z1466" s="9">
        <f>T1466+X1466</f>
        <v>148</v>
      </c>
    </row>
    <row r="1467" spans="1:26" ht="20.100000000000001" customHeight="1" x14ac:dyDescent="0.25">
      <c r="A1467" s="25" t="s">
        <v>66</v>
      </c>
      <c r="B1467" s="26" t="s">
        <v>589</v>
      </c>
      <c r="C1467" s="26" t="s">
        <v>22</v>
      </c>
      <c r="D1467" s="26" t="s">
        <v>60</v>
      </c>
      <c r="E1467" s="26" t="s">
        <v>586</v>
      </c>
      <c r="F1467" s="26" t="s">
        <v>67</v>
      </c>
      <c r="G1467" s="9">
        <f t="shared" ref="G1467" si="1255">G1468</f>
        <v>2</v>
      </c>
      <c r="H1467" s="9">
        <f t="shared" ref="H1467:Z1467" si="1256">H1468</f>
        <v>2</v>
      </c>
      <c r="I1467" s="9">
        <f t="shared" si="1256"/>
        <v>0</v>
      </c>
      <c r="J1467" s="9">
        <f t="shared" si="1256"/>
        <v>0</v>
      </c>
      <c r="K1467" s="9">
        <f t="shared" si="1256"/>
        <v>0</v>
      </c>
      <c r="L1467" s="9">
        <f t="shared" si="1256"/>
        <v>0</v>
      </c>
      <c r="M1467" s="9">
        <f t="shared" si="1256"/>
        <v>2</v>
      </c>
      <c r="N1467" s="9">
        <f t="shared" si="1256"/>
        <v>2</v>
      </c>
      <c r="O1467" s="9">
        <f t="shared" si="1256"/>
        <v>0</v>
      </c>
      <c r="P1467" s="9">
        <f t="shared" si="1256"/>
        <v>0</v>
      </c>
      <c r="Q1467" s="9">
        <f t="shared" si="1256"/>
        <v>0</v>
      </c>
      <c r="R1467" s="9">
        <f t="shared" si="1256"/>
        <v>0</v>
      </c>
      <c r="S1467" s="9">
        <f t="shared" si="1256"/>
        <v>2</v>
      </c>
      <c r="T1467" s="9">
        <f t="shared" si="1256"/>
        <v>2</v>
      </c>
      <c r="U1467" s="9">
        <f t="shared" si="1256"/>
        <v>0</v>
      </c>
      <c r="V1467" s="9">
        <f t="shared" si="1256"/>
        <v>0</v>
      </c>
      <c r="W1467" s="9">
        <f t="shared" si="1256"/>
        <v>0</v>
      </c>
      <c r="X1467" s="9">
        <f t="shared" si="1256"/>
        <v>0</v>
      </c>
      <c r="Y1467" s="9">
        <f t="shared" si="1256"/>
        <v>2</v>
      </c>
      <c r="Z1467" s="9">
        <f t="shared" si="1256"/>
        <v>2</v>
      </c>
    </row>
    <row r="1468" spans="1:26" ht="20.100000000000001" customHeight="1" x14ac:dyDescent="0.25">
      <c r="A1468" s="25" t="s">
        <v>92</v>
      </c>
      <c r="B1468" s="26" t="s">
        <v>589</v>
      </c>
      <c r="C1468" s="26" t="s">
        <v>22</v>
      </c>
      <c r="D1468" s="26" t="s">
        <v>60</v>
      </c>
      <c r="E1468" s="26" t="s">
        <v>586</v>
      </c>
      <c r="F1468" s="26" t="s">
        <v>69</v>
      </c>
      <c r="G1468" s="9">
        <v>2</v>
      </c>
      <c r="H1468" s="9">
        <v>2</v>
      </c>
      <c r="I1468" s="86"/>
      <c r="J1468" s="86"/>
      <c r="K1468" s="86"/>
      <c r="L1468" s="86"/>
      <c r="M1468" s="9">
        <f>G1468+I1468+J1468+K1468+L1468</f>
        <v>2</v>
      </c>
      <c r="N1468" s="9">
        <f>H1468+L1468</f>
        <v>2</v>
      </c>
      <c r="O1468" s="87"/>
      <c r="P1468" s="87"/>
      <c r="Q1468" s="87"/>
      <c r="R1468" s="87"/>
      <c r="S1468" s="9">
        <f>M1468+O1468+P1468+Q1468+R1468</f>
        <v>2</v>
      </c>
      <c r="T1468" s="9">
        <f>N1468+R1468</f>
        <v>2</v>
      </c>
      <c r="U1468" s="87"/>
      <c r="V1468" s="87"/>
      <c r="W1468" s="87"/>
      <c r="X1468" s="87"/>
      <c r="Y1468" s="9">
        <f>S1468+U1468+V1468+W1468+X1468</f>
        <v>2</v>
      </c>
      <c r="Z1468" s="9">
        <f>T1468+X1468</f>
        <v>2</v>
      </c>
    </row>
    <row r="1469" spans="1:26" ht="20.100000000000001" customHeight="1" x14ac:dyDescent="0.25">
      <c r="A1469" s="25" t="s">
        <v>584</v>
      </c>
      <c r="B1469" s="26" t="s">
        <v>589</v>
      </c>
      <c r="C1469" s="26" t="s">
        <v>22</v>
      </c>
      <c r="D1469" s="26" t="s">
        <v>60</v>
      </c>
      <c r="E1469" s="26" t="s">
        <v>585</v>
      </c>
      <c r="F1469" s="26"/>
      <c r="G1469" s="9">
        <f t="shared" ref="G1469:H1469" si="1257">G1470+G1472</f>
        <v>20</v>
      </c>
      <c r="H1469" s="9">
        <f t="shared" si="1257"/>
        <v>20</v>
      </c>
      <c r="I1469" s="9">
        <f t="shared" ref="I1469:N1469" si="1258">I1470+I1472</f>
        <v>0</v>
      </c>
      <c r="J1469" s="9">
        <f t="shared" si="1258"/>
        <v>0</v>
      </c>
      <c r="K1469" s="9">
        <f t="shared" si="1258"/>
        <v>0</v>
      </c>
      <c r="L1469" s="9">
        <f t="shared" si="1258"/>
        <v>0</v>
      </c>
      <c r="M1469" s="9">
        <f t="shared" si="1258"/>
        <v>20</v>
      </c>
      <c r="N1469" s="9">
        <f t="shared" si="1258"/>
        <v>20</v>
      </c>
      <c r="O1469" s="9">
        <f t="shared" ref="O1469:T1469" si="1259">O1470+O1472</f>
        <v>0</v>
      </c>
      <c r="P1469" s="9">
        <f t="shared" si="1259"/>
        <v>0</v>
      </c>
      <c r="Q1469" s="9">
        <f t="shared" si="1259"/>
        <v>0</v>
      </c>
      <c r="R1469" s="9">
        <f t="shared" si="1259"/>
        <v>0</v>
      </c>
      <c r="S1469" s="9">
        <f t="shared" si="1259"/>
        <v>20</v>
      </c>
      <c r="T1469" s="9">
        <f t="shared" si="1259"/>
        <v>20</v>
      </c>
      <c r="U1469" s="9">
        <f t="shared" ref="U1469:Z1469" si="1260">U1470+U1472</f>
        <v>0</v>
      </c>
      <c r="V1469" s="9">
        <f t="shared" si="1260"/>
        <v>0</v>
      </c>
      <c r="W1469" s="9">
        <f t="shared" si="1260"/>
        <v>0</v>
      </c>
      <c r="X1469" s="9">
        <f t="shared" si="1260"/>
        <v>0</v>
      </c>
      <c r="Y1469" s="9">
        <f t="shared" si="1260"/>
        <v>20</v>
      </c>
      <c r="Z1469" s="9">
        <f t="shared" si="1260"/>
        <v>20</v>
      </c>
    </row>
    <row r="1470" spans="1:26" ht="33" x14ac:dyDescent="0.25">
      <c r="A1470" s="25" t="s">
        <v>243</v>
      </c>
      <c r="B1470" s="26" t="s">
        <v>589</v>
      </c>
      <c r="C1470" s="26" t="s">
        <v>22</v>
      </c>
      <c r="D1470" s="26" t="s">
        <v>60</v>
      </c>
      <c r="E1470" s="26" t="s">
        <v>585</v>
      </c>
      <c r="F1470" s="26" t="s">
        <v>31</v>
      </c>
      <c r="G1470" s="9">
        <f t="shared" ref="G1470:Z1470" si="1261">G1471</f>
        <v>19</v>
      </c>
      <c r="H1470" s="9">
        <f t="shared" si="1261"/>
        <v>19</v>
      </c>
      <c r="I1470" s="9">
        <f t="shared" si="1261"/>
        <v>0</v>
      </c>
      <c r="J1470" s="9">
        <f t="shared" si="1261"/>
        <v>0</v>
      </c>
      <c r="K1470" s="9">
        <f t="shared" si="1261"/>
        <v>0</v>
      </c>
      <c r="L1470" s="9">
        <f t="shared" si="1261"/>
        <v>0</v>
      </c>
      <c r="M1470" s="9">
        <f t="shared" si="1261"/>
        <v>19</v>
      </c>
      <c r="N1470" s="9">
        <f t="shared" si="1261"/>
        <v>19</v>
      </c>
      <c r="O1470" s="9">
        <f t="shared" si="1261"/>
        <v>0</v>
      </c>
      <c r="P1470" s="9">
        <f t="shared" si="1261"/>
        <v>0</v>
      </c>
      <c r="Q1470" s="9">
        <f t="shared" si="1261"/>
        <v>0</v>
      </c>
      <c r="R1470" s="9">
        <f t="shared" si="1261"/>
        <v>0</v>
      </c>
      <c r="S1470" s="9">
        <f t="shared" si="1261"/>
        <v>19</v>
      </c>
      <c r="T1470" s="9">
        <f t="shared" si="1261"/>
        <v>19</v>
      </c>
      <c r="U1470" s="9">
        <f t="shared" si="1261"/>
        <v>0</v>
      </c>
      <c r="V1470" s="9">
        <f t="shared" si="1261"/>
        <v>0</v>
      </c>
      <c r="W1470" s="9">
        <f t="shared" si="1261"/>
        <v>0</v>
      </c>
      <c r="X1470" s="9">
        <f t="shared" si="1261"/>
        <v>0</v>
      </c>
      <c r="Y1470" s="9">
        <f t="shared" si="1261"/>
        <v>19</v>
      </c>
      <c r="Z1470" s="9">
        <f t="shared" si="1261"/>
        <v>19</v>
      </c>
    </row>
    <row r="1471" spans="1:26" ht="33" x14ac:dyDescent="0.25">
      <c r="A1471" s="25" t="s">
        <v>37</v>
      </c>
      <c r="B1471" s="26" t="s">
        <v>589</v>
      </c>
      <c r="C1471" s="26" t="s">
        <v>22</v>
      </c>
      <c r="D1471" s="26" t="s">
        <v>60</v>
      </c>
      <c r="E1471" s="26" t="s">
        <v>585</v>
      </c>
      <c r="F1471" s="26" t="s">
        <v>38</v>
      </c>
      <c r="G1471" s="9">
        <v>19</v>
      </c>
      <c r="H1471" s="9">
        <v>19</v>
      </c>
      <c r="I1471" s="86"/>
      <c r="J1471" s="86"/>
      <c r="K1471" s="86"/>
      <c r="L1471" s="86"/>
      <c r="M1471" s="9">
        <f>G1471+I1471+J1471+K1471+L1471</f>
        <v>19</v>
      </c>
      <c r="N1471" s="9">
        <f>H1471+L1471</f>
        <v>19</v>
      </c>
      <c r="O1471" s="87"/>
      <c r="P1471" s="87"/>
      <c r="Q1471" s="87"/>
      <c r="R1471" s="87"/>
      <c r="S1471" s="9">
        <f>M1471+O1471+P1471+Q1471+R1471</f>
        <v>19</v>
      </c>
      <c r="T1471" s="9">
        <f>N1471+R1471</f>
        <v>19</v>
      </c>
      <c r="U1471" s="87"/>
      <c r="V1471" s="87"/>
      <c r="W1471" s="87"/>
      <c r="X1471" s="87"/>
      <c r="Y1471" s="9">
        <f>S1471+U1471+V1471+W1471+X1471</f>
        <v>19</v>
      </c>
      <c r="Z1471" s="9">
        <f>T1471+X1471</f>
        <v>19</v>
      </c>
    </row>
    <row r="1472" spans="1:26" ht="20.100000000000001" customHeight="1" x14ac:dyDescent="0.25">
      <c r="A1472" s="25" t="s">
        <v>66</v>
      </c>
      <c r="B1472" s="26" t="s">
        <v>589</v>
      </c>
      <c r="C1472" s="26" t="s">
        <v>22</v>
      </c>
      <c r="D1472" s="26" t="s">
        <v>60</v>
      </c>
      <c r="E1472" s="26" t="s">
        <v>585</v>
      </c>
      <c r="F1472" s="26" t="s">
        <v>67</v>
      </c>
      <c r="G1472" s="9">
        <f t="shared" ref="G1472:Z1472" si="1262">G1473</f>
        <v>1</v>
      </c>
      <c r="H1472" s="9">
        <f t="shared" si="1262"/>
        <v>1</v>
      </c>
      <c r="I1472" s="9">
        <f t="shared" si="1262"/>
        <v>0</v>
      </c>
      <c r="J1472" s="9">
        <f t="shared" si="1262"/>
        <v>0</v>
      </c>
      <c r="K1472" s="9">
        <f t="shared" si="1262"/>
        <v>0</v>
      </c>
      <c r="L1472" s="9">
        <f t="shared" si="1262"/>
        <v>0</v>
      </c>
      <c r="M1472" s="9">
        <f t="shared" si="1262"/>
        <v>1</v>
      </c>
      <c r="N1472" s="9">
        <f t="shared" si="1262"/>
        <v>1</v>
      </c>
      <c r="O1472" s="9">
        <f t="shared" si="1262"/>
        <v>0</v>
      </c>
      <c r="P1472" s="9">
        <f t="shared" si="1262"/>
        <v>0</v>
      </c>
      <c r="Q1472" s="9">
        <f t="shared" si="1262"/>
        <v>0</v>
      </c>
      <c r="R1472" s="9">
        <f t="shared" si="1262"/>
        <v>0</v>
      </c>
      <c r="S1472" s="9">
        <f t="shared" si="1262"/>
        <v>1</v>
      </c>
      <c r="T1472" s="9">
        <f t="shared" si="1262"/>
        <v>1</v>
      </c>
      <c r="U1472" s="9">
        <f t="shared" si="1262"/>
        <v>0</v>
      </c>
      <c r="V1472" s="9">
        <f t="shared" si="1262"/>
        <v>0</v>
      </c>
      <c r="W1472" s="9">
        <f t="shared" si="1262"/>
        <v>0</v>
      </c>
      <c r="X1472" s="9">
        <f t="shared" si="1262"/>
        <v>0</v>
      </c>
      <c r="Y1472" s="9">
        <f t="shared" si="1262"/>
        <v>1</v>
      </c>
      <c r="Z1472" s="9">
        <f t="shared" si="1262"/>
        <v>1</v>
      </c>
    </row>
    <row r="1473" spans="1:26" ht="20.100000000000001" customHeight="1" x14ac:dyDescent="0.25">
      <c r="A1473" s="25" t="s">
        <v>92</v>
      </c>
      <c r="B1473" s="26" t="s">
        <v>589</v>
      </c>
      <c r="C1473" s="26" t="s">
        <v>22</v>
      </c>
      <c r="D1473" s="26" t="s">
        <v>60</v>
      </c>
      <c r="E1473" s="26" t="s">
        <v>585</v>
      </c>
      <c r="F1473" s="26" t="s">
        <v>69</v>
      </c>
      <c r="G1473" s="9">
        <v>1</v>
      </c>
      <c r="H1473" s="9">
        <v>1</v>
      </c>
      <c r="I1473" s="86"/>
      <c r="J1473" s="86"/>
      <c r="K1473" s="86"/>
      <c r="L1473" s="86"/>
      <c r="M1473" s="9">
        <f>G1473+I1473+J1473+K1473+L1473</f>
        <v>1</v>
      </c>
      <c r="N1473" s="9">
        <f>H1473+L1473</f>
        <v>1</v>
      </c>
      <c r="O1473" s="87"/>
      <c r="P1473" s="87"/>
      <c r="Q1473" s="87"/>
      <c r="R1473" s="87"/>
      <c r="S1473" s="9">
        <f>M1473+O1473+P1473+Q1473+R1473</f>
        <v>1</v>
      </c>
      <c r="T1473" s="9">
        <f>N1473+R1473</f>
        <v>1</v>
      </c>
      <c r="U1473" s="87"/>
      <c r="V1473" s="87"/>
      <c r="W1473" s="87"/>
      <c r="X1473" s="87"/>
      <c r="Y1473" s="9">
        <f>S1473+U1473+V1473+W1473+X1473</f>
        <v>1</v>
      </c>
      <c r="Z1473" s="9">
        <f>T1473+X1473</f>
        <v>1</v>
      </c>
    </row>
    <row r="1474" spans="1:26" ht="33" x14ac:dyDescent="0.25">
      <c r="A1474" s="25" t="s">
        <v>446</v>
      </c>
      <c r="B1474" s="26">
        <v>923</v>
      </c>
      <c r="C1474" s="26" t="s">
        <v>22</v>
      </c>
      <c r="D1474" s="26" t="s">
        <v>60</v>
      </c>
      <c r="E1474" s="26" t="s">
        <v>438</v>
      </c>
      <c r="F1474" s="26"/>
      <c r="G1474" s="11">
        <f t="shared" ref="G1474" si="1263">G1475+G1479</f>
        <v>530</v>
      </c>
      <c r="H1474" s="11">
        <f t="shared" ref="H1474:N1474" si="1264">H1475+H1479</f>
        <v>0</v>
      </c>
      <c r="I1474" s="11">
        <f t="shared" si="1264"/>
        <v>0</v>
      </c>
      <c r="J1474" s="11">
        <f t="shared" si="1264"/>
        <v>0</v>
      </c>
      <c r="K1474" s="11">
        <f t="shared" si="1264"/>
        <v>0</v>
      </c>
      <c r="L1474" s="11">
        <f t="shared" si="1264"/>
        <v>0</v>
      </c>
      <c r="M1474" s="11">
        <f t="shared" si="1264"/>
        <v>530</v>
      </c>
      <c r="N1474" s="11">
        <f t="shared" si="1264"/>
        <v>0</v>
      </c>
      <c r="O1474" s="11">
        <f t="shared" ref="O1474:T1474" si="1265">O1475+O1479</f>
        <v>0</v>
      </c>
      <c r="P1474" s="11">
        <f t="shared" si="1265"/>
        <v>0</v>
      </c>
      <c r="Q1474" s="11">
        <f t="shared" si="1265"/>
        <v>0</v>
      </c>
      <c r="R1474" s="11">
        <f t="shared" si="1265"/>
        <v>0</v>
      </c>
      <c r="S1474" s="11">
        <f t="shared" si="1265"/>
        <v>530</v>
      </c>
      <c r="T1474" s="11">
        <f t="shared" si="1265"/>
        <v>0</v>
      </c>
      <c r="U1474" s="11">
        <f t="shared" ref="U1474:Z1474" si="1266">U1475+U1479</f>
        <v>0</v>
      </c>
      <c r="V1474" s="11">
        <f t="shared" si="1266"/>
        <v>0</v>
      </c>
      <c r="W1474" s="11">
        <f t="shared" si="1266"/>
        <v>0</v>
      </c>
      <c r="X1474" s="11">
        <f t="shared" si="1266"/>
        <v>0</v>
      </c>
      <c r="Y1474" s="11">
        <f t="shared" si="1266"/>
        <v>530</v>
      </c>
      <c r="Z1474" s="11">
        <f t="shared" si="1266"/>
        <v>0</v>
      </c>
    </row>
    <row r="1475" spans="1:26" ht="20.100000000000001" customHeight="1" x14ac:dyDescent="0.25">
      <c r="A1475" s="25" t="s">
        <v>15</v>
      </c>
      <c r="B1475" s="26">
        <v>923</v>
      </c>
      <c r="C1475" s="26" t="s">
        <v>22</v>
      </c>
      <c r="D1475" s="26" t="s">
        <v>60</v>
      </c>
      <c r="E1475" s="26" t="s">
        <v>436</v>
      </c>
      <c r="F1475" s="26"/>
      <c r="G1475" s="9">
        <f t="shared" ref="G1475:V1477" si="1267">G1476</f>
        <v>530</v>
      </c>
      <c r="H1475" s="9">
        <f t="shared" si="1267"/>
        <v>0</v>
      </c>
      <c r="I1475" s="9">
        <f t="shared" si="1267"/>
        <v>0</v>
      </c>
      <c r="J1475" s="9">
        <f t="shared" si="1267"/>
        <v>0</v>
      </c>
      <c r="K1475" s="9">
        <f t="shared" si="1267"/>
        <v>0</v>
      </c>
      <c r="L1475" s="9">
        <f t="shared" si="1267"/>
        <v>0</v>
      </c>
      <c r="M1475" s="9">
        <f t="shared" si="1267"/>
        <v>530</v>
      </c>
      <c r="N1475" s="9">
        <f t="shared" si="1267"/>
        <v>0</v>
      </c>
      <c r="O1475" s="9">
        <f t="shared" si="1267"/>
        <v>0</v>
      </c>
      <c r="P1475" s="9">
        <f t="shared" si="1267"/>
        <v>0</v>
      </c>
      <c r="Q1475" s="9">
        <f t="shared" si="1267"/>
        <v>0</v>
      </c>
      <c r="R1475" s="9">
        <f t="shared" si="1267"/>
        <v>0</v>
      </c>
      <c r="S1475" s="9">
        <f t="shared" si="1267"/>
        <v>530</v>
      </c>
      <c r="T1475" s="9">
        <f t="shared" si="1267"/>
        <v>0</v>
      </c>
      <c r="U1475" s="9">
        <f t="shared" si="1267"/>
        <v>0</v>
      </c>
      <c r="V1475" s="9">
        <f t="shared" si="1267"/>
        <v>0</v>
      </c>
      <c r="W1475" s="9">
        <f t="shared" ref="U1475:Z1477" si="1268">W1476</f>
        <v>0</v>
      </c>
      <c r="X1475" s="9">
        <f t="shared" si="1268"/>
        <v>0</v>
      </c>
      <c r="Y1475" s="9">
        <f t="shared" si="1268"/>
        <v>530</v>
      </c>
      <c r="Z1475" s="9">
        <f t="shared" si="1268"/>
        <v>0</v>
      </c>
    </row>
    <row r="1476" spans="1:26" ht="33" x14ac:dyDescent="0.25">
      <c r="A1476" s="25" t="s">
        <v>94</v>
      </c>
      <c r="B1476" s="26">
        <v>923</v>
      </c>
      <c r="C1476" s="26" t="s">
        <v>22</v>
      </c>
      <c r="D1476" s="26" t="s">
        <v>60</v>
      </c>
      <c r="E1476" s="26" t="s">
        <v>437</v>
      </c>
      <c r="F1476" s="26"/>
      <c r="G1476" s="11">
        <f t="shared" si="1267"/>
        <v>530</v>
      </c>
      <c r="H1476" s="11">
        <f t="shared" si="1267"/>
        <v>0</v>
      </c>
      <c r="I1476" s="11">
        <f t="shared" si="1267"/>
        <v>0</v>
      </c>
      <c r="J1476" s="11">
        <f t="shared" si="1267"/>
        <v>0</v>
      </c>
      <c r="K1476" s="11">
        <f t="shared" si="1267"/>
        <v>0</v>
      </c>
      <c r="L1476" s="11">
        <f t="shared" si="1267"/>
        <v>0</v>
      </c>
      <c r="M1476" s="11">
        <f t="shared" si="1267"/>
        <v>530</v>
      </c>
      <c r="N1476" s="11">
        <f t="shared" si="1267"/>
        <v>0</v>
      </c>
      <c r="O1476" s="11">
        <f t="shared" si="1267"/>
        <v>0</v>
      </c>
      <c r="P1476" s="11">
        <f t="shared" si="1267"/>
        <v>0</v>
      </c>
      <c r="Q1476" s="11">
        <f t="shared" si="1267"/>
        <v>0</v>
      </c>
      <c r="R1476" s="11">
        <f t="shared" si="1267"/>
        <v>0</v>
      </c>
      <c r="S1476" s="11">
        <f t="shared" si="1267"/>
        <v>530</v>
      </c>
      <c r="T1476" s="11">
        <f t="shared" si="1267"/>
        <v>0</v>
      </c>
      <c r="U1476" s="11">
        <f t="shared" si="1268"/>
        <v>0</v>
      </c>
      <c r="V1476" s="11">
        <f t="shared" si="1268"/>
        <v>0</v>
      </c>
      <c r="W1476" s="11">
        <f t="shared" si="1268"/>
        <v>0</v>
      </c>
      <c r="X1476" s="11">
        <f t="shared" si="1268"/>
        <v>0</v>
      </c>
      <c r="Y1476" s="11">
        <f t="shared" si="1268"/>
        <v>530</v>
      </c>
      <c r="Z1476" s="11">
        <f t="shared" si="1268"/>
        <v>0</v>
      </c>
    </row>
    <row r="1477" spans="1:26" ht="33" x14ac:dyDescent="0.25">
      <c r="A1477" s="25" t="s">
        <v>243</v>
      </c>
      <c r="B1477" s="26">
        <v>923</v>
      </c>
      <c r="C1477" s="26" t="s">
        <v>22</v>
      </c>
      <c r="D1477" s="26" t="s">
        <v>60</v>
      </c>
      <c r="E1477" s="26" t="s">
        <v>437</v>
      </c>
      <c r="F1477" s="26" t="s">
        <v>31</v>
      </c>
      <c r="G1477" s="9">
        <f t="shared" si="1267"/>
        <v>530</v>
      </c>
      <c r="H1477" s="9">
        <f t="shared" si="1267"/>
        <v>0</v>
      </c>
      <c r="I1477" s="9">
        <f t="shared" si="1267"/>
        <v>0</v>
      </c>
      <c r="J1477" s="9">
        <f t="shared" si="1267"/>
        <v>0</v>
      </c>
      <c r="K1477" s="9">
        <f t="shared" si="1267"/>
        <v>0</v>
      </c>
      <c r="L1477" s="9">
        <f t="shared" si="1267"/>
        <v>0</v>
      </c>
      <c r="M1477" s="9">
        <f t="shared" si="1267"/>
        <v>530</v>
      </c>
      <c r="N1477" s="9">
        <f t="shared" si="1267"/>
        <v>0</v>
      </c>
      <c r="O1477" s="9">
        <f t="shared" si="1267"/>
        <v>0</v>
      </c>
      <c r="P1477" s="9">
        <f t="shared" si="1267"/>
        <v>0</v>
      </c>
      <c r="Q1477" s="9">
        <f t="shared" si="1267"/>
        <v>0</v>
      </c>
      <c r="R1477" s="9">
        <f t="shared" si="1267"/>
        <v>0</v>
      </c>
      <c r="S1477" s="9">
        <f t="shared" si="1267"/>
        <v>530</v>
      </c>
      <c r="T1477" s="9">
        <f t="shared" si="1267"/>
        <v>0</v>
      </c>
      <c r="U1477" s="9">
        <f t="shared" si="1268"/>
        <v>0</v>
      </c>
      <c r="V1477" s="9">
        <f t="shared" si="1268"/>
        <v>0</v>
      </c>
      <c r="W1477" s="9">
        <f t="shared" si="1268"/>
        <v>0</v>
      </c>
      <c r="X1477" s="9">
        <f t="shared" si="1268"/>
        <v>0</v>
      </c>
      <c r="Y1477" s="9">
        <f t="shared" si="1268"/>
        <v>530</v>
      </c>
      <c r="Z1477" s="9">
        <f t="shared" si="1268"/>
        <v>0</v>
      </c>
    </row>
    <row r="1478" spans="1:26" ht="33" x14ac:dyDescent="0.25">
      <c r="A1478" s="25" t="s">
        <v>37</v>
      </c>
      <c r="B1478" s="26">
        <v>923</v>
      </c>
      <c r="C1478" s="26" t="s">
        <v>22</v>
      </c>
      <c r="D1478" s="26" t="s">
        <v>60</v>
      </c>
      <c r="E1478" s="26" t="s">
        <v>437</v>
      </c>
      <c r="F1478" s="26" t="s">
        <v>38</v>
      </c>
      <c r="G1478" s="9">
        <v>530</v>
      </c>
      <c r="H1478" s="9"/>
      <c r="I1478" s="86"/>
      <c r="J1478" s="86"/>
      <c r="K1478" s="86"/>
      <c r="L1478" s="86"/>
      <c r="M1478" s="9">
        <f>G1478+I1478+J1478+K1478+L1478</f>
        <v>530</v>
      </c>
      <c r="N1478" s="9">
        <f>H1478+L1478</f>
        <v>0</v>
      </c>
      <c r="O1478" s="87"/>
      <c r="P1478" s="87"/>
      <c r="Q1478" s="87"/>
      <c r="R1478" s="87"/>
      <c r="S1478" s="9">
        <f>M1478+O1478+P1478+Q1478+R1478</f>
        <v>530</v>
      </c>
      <c r="T1478" s="9">
        <f>N1478+R1478</f>
        <v>0</v>
      </c>
      <c r="U1478" s="87"/>
      <c r="V1478" s="87"/>
      <c r="W1478" s="87"/>
      <c r="X1478" s="87"/>
      <c r="Y1478" s="9">
        <f>S1478+U1478+V1478+W1478+X1478</f>
        <v>530</v>
      </c>
      <c r="Z1478" s="9">
        <f>T1478+X1478</f>
        <v>0</v>
      </c>
    </row>
    <row r="1479" spans="1:26" ht="20.100000000000001" customHeight="1" x14ac:dyDescent="0.25">
      <c r="A1479" s="25" t="s">
        <v>572</v>
      </c>
      <c r="B1479" s="26" t="s">
        <v>589</v>
      </c>
      <c r="C1479" s="26" t="s">
        <v>22</v>
      </c>
      <c r="D1479" s="26" t="s">
        <v>60</v>
      </c>
      <c r="E1479" s="26" t="s">
        <v>701</v>
      </c>
      <c r="F1479" s="26"/>
      <c r="G1479" s="9">
        <f t="shared" ref="G1479:H1481" si="1269">G1480</f>
        <v>0</v>
      </c>
      <c r="H1479" s="9">
        <f t="shared" si="1269"/>
        <v>0</v>
      </c>
      <c r="I1479" s="86"/>
      <c r="J1479" s="86"/>
      <c r="K1479" s="86"/>
      <c r="L1479" s="86"/>
      <c r="M1479" s="86"/>
      <c r="N1479" s="86"/>
      <c r="O1479" s="87"/>
      <c r="P1479" s="87"/>
      <c r="Q1479" s="87"/>
      <c r="R1479" s="87"/>
      <c r="S1479" s="87"/>
      <c r="T1479" s="87"/>
      <c r="U1479" s="87"/>
      <c r="V1479" s="87"/>
      <c r="W1479" s="87"/>
      <c r="X1479" s="87"/>
      <c r="Y1479" s="87"/>
      <c r="Z1479" s="87"/>
    </row>
    <row r="1480" spans="1:26" ht="20.100000000000001" customHeight="1" x14ac:dyDescent="0.25">
      <c r="A1480" s="25" t="s">
        <v>584</v>
      </c>
      <c r="B1480" s="26" t="s">
        <v>589</v>
      </c>
      <c r="C1480" s="26" t="s">
        <v>22</v>
      </c>
      <c r="D1480" s="26" t="s">
        <v>60</v>
      </c>
      <c r="E1480" s="26" t="s">
        <v>700</v>
      </c>
      <c r="F1480" s="26"/>
      <c r="G1480" s="9">
        <f t="shared" ref="G1480" si="1270">G1481</f>
        <v>0</v>
      </c>
      <c r="H1480" s="9">
        <f t="shared" si="1269"/>
        <v>0</v>
      </c>
      <c r="I1480" s="86"/>
      <c r="J1480" s="86"/>
      <c r="K1480" s="86"/>
      <c r="L1480" s="86"/>
      <c r="M1480" s="86"/>
      <c r="N1480" s="86"/>
      <c r="O1480" s="87"/>
      <c r="P1480" s="87"/>
      <c r="Q1480" s="87"/>
      <c r="R1480" s="87"/>
      <c r="S1480" s="87"/>
      <c r="T1480" s="87"/>
      <c r="U1480" s="87"/>
      <c r="V1480" s="87"/>
      <c r="W1480" s="87"/>
      <c r="X1480" s="87"/>
      <c r="Y1480" s="87"/>
      <c r="Z1480" s="87"/>
    </row>
    <row r="1481" spans="1:26" ht="33" x14ac:dyDescent="0.25">
      <c r="A1481" s="25" t="s">
        <v>243</v>
      </c>
      <c r="B1481" s="26" t="s">
        <v>589</v>
      </c>
      <c r="C1481" s="26" t="s">
        <v>22</v>
      </c>
      <c r="D1481" s="26" t="s">
        <v>60</v>
      </c>
      <c r="E1481" s="26" t="s">
        <v>700</v>
      </c>
      <c r="F1481" s="26" t="s">
        <v>31</v>
      </c>
      <c r="G1481" s="9">
        <f t="shared" si="1269"/>
        <v>0</v>
      </c>
      <c r="H1481" s="9">
        <f t="shared" si="1269"/>
        <v>0</v>
      </c>
      <c r="I1481" s="86"/>
      <c r="J1481" s="86"/>
      <c r="K1481" s="86"/>
      <c r="L1481" s="86"/>
      <c r="M1481" s="86"/>
      <c r="N1481" s="86"/>
      <c r="O1481" s="87"/>
      <c r="P1481" s="87"/>
      <c r="Q1481" s="87"/>
      <c r="R1481" s="87"/>
      <c r="S1481" s="87"/>
      <c r="T1481" s="87"/>
      <c r="U1481" s="87"/>
      <c r="V1481" s="87"/>
      <c r="W1481" s="87"/>
      <c r="X1481" s="87"/>
      <c r="Y1481" s="87"/>
      <c r="Z1481" s="87"/>
    </row>
    <row r="1482" spans="1:26" ht="33" x14ac:dyDescent="0.25">
      <c r="A1482" s="25" t="s">
        <v>37</v>
      </c>
      <c r="B1482" s="26" t="s">
        <v>589</v>
      </c>
      <c r="C1482" s="26" t="s">
        <v>22</v>
      </c>
      <c r="D1482" s="26" t="s">
        <v>60</v>
      </c>
      <c r="E1482" s="26" t="s">
        <v>700</v>
      </c>
      <c r="F1482" s="26" t="s">
        <v>38</v>
      </c>
      <c r="G1482" s="9"/>
      <c r="H1482" s="9"/>
      <c r="I1482" s="86"/>
      <c r="J1482" s="86"/>
      <c r="K1482" s="86"/>
      <c r="L1482" s="86"/>
      <c r="M1482" s="86"/>
      <c r="N1482" s="86"/>
      <c r="O1482" s="87"/>
      <c r="P1482" s="87"/>
      <c r="Q1482" s="87"/>
      <c r="R1482" s="87"/>
      <c r="S1482" s="87"/>
      <c r="T1482" s="87"/>
      <c r="U1482" s="87"/>
      <c r="V1482" s="87"/>
      <c r="W1482" s="87"/>
      <c r="X1482" s="87"/>
      <c r="Y1482" s="87"/>
      <c r="Z1482" s="87"/>
    </row>
    <row r="1483" spans="1:26" ht="20.100000000000001" customHeight="1" x14ac:dyDescent="0.25">
      <c r="A1483" s="25" t="s">
        <v>62</v>
      </c>
      <c r="B1483" s="26">
        <v>923</v>
      </c>
      <c r="C1483" s="26" t="s">
        <v>22</v>
      </c>
      <c r="D1483" s="26" t="s">
        <v>60</v>
      </c>
      <c r="E1483" s="26" t="s">
        <v>63</v>
      </c>
      <c r="F1483" s="26"/>
      <c r="G1483" s="9">
        <f t="shared" ref="G1483:H1485" si="1271">G1484</f>
        <v>0</v>
      </c>
      <c r="H1483" s="9">
        <f t="shared" si="1271"/>
        <v>0</v>
      </c>
      <c r="I1483" s="86"/>
      <c r="J1483" s="86"/>
      <c r="K1483" s="86"/>
      <c r="L1483" s="86"/>
      <c r="M1483" s="86"/>
      <c r="N1483" s="86"/>
      <c r="O1483" s="87">
        <f>O1484</f>
        <v>0</v>
      </c>
      <c r="P1483" s="87">
        <f t="shared" ref="P1483:Z1485" si="1272">P1484</f>
        <v>0</v>
      </c>
      <c r="Q1483" s="87">
        <f t="shared" si="1272"/>
        <v>0</v>
      </c>
      <c r="R1483" s="9">
        <f t="shared" si="1272"/>
        <v>411</v>
      </c>
      <c r="S1483" s="9">
        <f t="shared" si="1272"/>
        <v>411</v>
      </c>
      <c r="T1483" s="9">
        <f t="shared" si="1272"/>
        <v>411</v>
      </c>
      <c r="U1483" s="87">
        <f>U1484</f>
        <v>0</v>
      </c>
      <c r="V1483" s="87">
        <f t="shared" si="1272"/>
        <v>0</v>
      </c>
      <c r="W1483" s="87">
        <f t="shared" si="1272"/>
        <v>0</v>
      </c>
      <c r="X1483" s="9">
        <f t="shared" si="1272"/>
        <v>0</v>
      </c>
      <c r="Y1483" s="9">
        <f t="shared" si="1272"/>
        <v>411</v>
      </c>
      <c r="Z1483" s="9">
        <f t="shared" si="1272"/>
        <v>411</v>
      </c>
    </row>
    <row r="1484" spans="1:26" ht="52.5" customHeight="1" x14ac:dyDescent="0.25">
      <c r="A1484" s="25" t="s">
        <v>747</v>
      </c>
      <c r="B1484" s="26">
        <v>923</v>
      </c>
      <c r="C1484" s="26" t="s">
        <v>22</v>
      </c>
      <c r="D1484" s="26" t="s">
        <v>60</v>
      </c>
      <c r="E1484" s="26" t="s">
        <v>653</v>
      </c>
      <c r="F1484" s="26"/>
      <c r="G1484" s="9">
        <f t="shared" si="1271"/>
        <v>0</v>
      </c>
      <c r="H1484" s="9">
        <f t="shared" si="1271"/>
        <v>0</v>
      </c>
      <c r="I1484" s="86"/>
      <c r="J1484" s="86"/>
      <c r="K1484" s="86"/>
      <c r="L1484" s="86"/>
      <c r="M1484" s="86"/>
      <c r="N1484" s="86"/>
      <c r="O1484" s="87">
        <f>O1485</f>
        <v>0</v>
      </c>
      <c r="P1484" s="87">
        <f t="shared" si="1272"/>
        <v>0</v>
      </c>
      <c r="Q1484" s="87">
        <f t="shared" si="1272"/>
        <v>0</v>
      </c>
      <c r="R1484" s="9">
        <f t="shared" si="1272"/>
        <v>411</v>
      </c>
      <c r="S1484" s="9">
        <f t="shared" si="1272"/>
        <v>411</v>
      </c>
      <c r="T1484" s="9">
        <f t="shared" si="1272"/>
        <v>411</v>
      </c>
      <c r="U1484" s="87">
        <f>U1485</f>
        <v>0</v>
      </c>
      <c r="V1484" s="87">
        <f t="shared" si="1272"/>
        <v>0</v>
      </c>
      <c r="W1484" s="87">
        <f t="shared" si="1272"/>
        <v>0</v>
      </c>
      <c r="X1484" s="9">
        <f t="shared" si="1272"/>
        <v>0</v>
      </c>
      <c r="Y1484" s="9">
        <f t="shared" si="1272"/>
        <v>411</v>
      </c>
      <c r="Z1484" s="9">
        <f t="shared" si="1272"/>
        <v>411</v>
      </c>
    </row>
    <row r="1485" spans="1:26" ht="33" x14ac:dyDescent="0.25">
      <c r="A1485" s="25" t="s">
        <v>243</v>
      </c>
      <c r="B1485" s="26">
        <v>923</v>
      </c>
      <c r="C1485" s="26" t="s">
        <v>22</v>
      </c>
      <c r="D1485" s="26" t="s">
        <v>60</v>
      </c>
      <c r="E1485" s="26" t="s">
        <v>653</v>
      </c>
      <c r="F1485" s="26" t="s">
        <v>31</v>
      </c>
      <c r="G1485" s="9">
        <f t="shared" si="1271"/>
        <v>0</v>
      </c>
      <c r="H1485" s="9">
        <f t="shared" si="1271"/>
        <v>0</v>
      </c>
      <c r="I1485" s="86"/>
      <c r="J1485" s="86"/>
      <c r="K1485" s="86"/>
      <c r="L1485" s="86"/>
      <c r="M1485" s="86"/>
      <c r="N1485" s="86"/>
      <c r="O1485" s="87">
        <f>O1486</f>
        <v>0</v>
      </c>
      <c r="P1485" s="87">
        <f t="shared" si="1272"/>
        <v>0</v>
      </c>
      <c r="Q1485" s="87">
        <f t="shared" si="1272"/>
        <v>0</v>
      </c>
      <c r="R1485" s="9">
        <f t="shared" si="1272"/>
        <v>411</v>
      </c>
      <c r="S1485" s="9">
        <f t="shared" si="1272"/>
        <v>411</v>
      </c>
      <c r="T1485" s="9">
        <f t="shared" si="1272"/>
        <v>411</v>
      </c>
      <c r="U1485" s="87">
        <f>U1486</f>
        <v>0</v>
      </c>
      <c r="V1485" s="87">
        <f t="shared" si="1272"/>
        <v>0</v>
      </c>
      <c r="W1485" s="87">
        <f t="shared" si="1272"/>
        <v>0</v>
      </c>
      <c r="X1485" s="9">
        <f t="shared" si="1272"/>
        <v>0</v>
      </c>
      <c r="Y1485" s="9">
        <f t="shared" si="1272"/>
        <v>411</v>
      </c>
      <c r="Z1485" s="9">
        <f t="shared" si="1272"/>
        <v>411</v>
      </c>
    </row>
    <row r="1486" spans="1:26" ht="33" x14ac:dyDescent="0.25">
      <c r="A1486" s="25" t="s">
        <v>37</v>
      </c>
      <c r="B1486" s="26">
        <v>923</v>
      </c>
      <c r="C1486" s="26" t="s">
        <v>22</v>
      </c>
      <c r="D1486" s="26" t="s">
        <v>60</v>
      </c>
      <c r="E1486" s="26" t="s">
        <v>653</v>
      </c>
      <c r="F1486" s="26" t="s">
        <v>38</v>
      </c>
      <c r="G1486" s="9"/>
      <c r="H1486" s="9"/>
      <c r="I1486" s="86"/>
      <c r="J1486" s="86"/>
      <c r="K1486" s="86"/>
      <c r="L1486" s="86"/>
      <c r="M1486" s="86"/>
      <c r="N1486" s="86"/>
      <c r="O1486" s="87"/>
      <c r="P1486" s="87"/>
      <c r="Q1486" s="87"/>
      <c r="R1486" s="9">
        <v>411</v>
      </c>
      <c r="S1486" s="9">
        <f>M1486+O1486+P1486+Q1486+R1486</f>
        <v>411</v>
      </c>
      <c r="T1486" s="9">
        <f>N1486+R1486</f>
        <v>411</v>
      </c>
      <c r="U1486" s="87"/>
      <c r="V1486" s="87"/>
      <c r="W1486" s="87"/>
      <c r="X1486" s="9"/>
      <c r="Y1486" s="9">
        <f>S1486+U1486+V1486+W1486+X1486</f>
        <v>411</v>
      </c>
      <c r="Z1486" s="9">
        <f>T1486+X1486</f>
        <v>411</v>
      </c>
    </row>
    <row r="1487" spans="1:26" hidden="1" x14ac:dyDescent="0.25">
      <c r="A1487" s="25"/>
      <c r="B1487" s="26"/>
      <c r="C1487" s="26"/>
      <c r="D1487" s="26"/>
      <c r="E1487" s="26"/>
      <c r="F1487" s="26"/>
      <c r="G1487" s="9"/>
      <c r="H1487" s="9"/>
      <c r="I1487" s="86"/>
      <c r="J1487" s="86"/>
      <c r="K1487" s="86"/>
      <c r="L1487" s="86"/>
      <c r="M1487" s="86"/>
      <c r="N1487" s="86"/>
      <c r="O1487" s="87"/>
      <c r="P1487" s="87"/>
      <c r="Q1487" s="87"/>
      <c r="R1487" s="87"/>
      <c r="S1487" s="87"/>
      <c r="T1487" s="87"/>
      <c r="U1487" s="87"/>
      <c r="V1487" s="87"/>
      <c r="W1487" s="87"/>
      <c r="X1487" s="87"/>
      <c r="Y1487" s="87"/>
      <c r="Z1487" s="87"/>
    </row>
    <row r="1488" spans="1:26" ht="23.25" customHeight="1" x14ac:dyDescent="0.3">
      <c r="A1488" s="23" t="s">
        <v>75</v>
      </c>
      <c r="B1488" s="24">
        <v>923</v>
      </c>
      <c r="C1488" s="24" t="s">
        <v>29</v>
      </c>
      <c r="D1488" s="24" t="s">
        <v>76</v>
      </c>
      <c r="E1488" s="24"/>
      <c r="F1488" s="24"/>
      <c r="G1488" s="13">
        <f t="shared" ref="G1488:V1492" si="1273">G1489</f>
        <v>930</v>
      </c>
      <c r="H1488" s="13">
        <f t="shared" si="1273"/>
        <v>0</v>
      </c>
      <c r="I1488" s="13">
        <f t="shared" si="1273"/>
        <v>0</v>
      </c>
      <c r="J1488" s="13">
        <f t="shared" si="1273"/>
        <v>0</v>
      </c>
      <c r="K1488" s="13">
        <f t="shared" si="1273"/>
        <v>0</v>
      </c>
      <c r="L1488" s="13">
        <f t="shared" si="1273"/>
        <v>0</v>
      </c>
      <c r="M1488" s="13">
        <f t="shared" si="1273"/>
        <v>930</v>
      </c>
      <c r="N1488" s="13">
        <f t="shared" si="1273"/>
        <v>0</v>
      </c>
      <c r="O1488" s="13">
        <f t="shared" si="1273"/>
        <v>0</v>
      </c>
      <c r="P1488" s="13">
        <f t="shared" si="1273"/>
        <v>0</v>
      </c>
      <c r="Q1488" s="13">
        <f t="shared" si="1273"/>
        <v>0</v>
      </c>
      <c r="R1488" s="13">
        <f t="shared" si="1273"/>
        <v>0</v>
      </c>
      <c r="S1488" s="13">
        <f t="shared" si="1273"/>
        <v>930</v>
      </c>
      <c r="T1488" s="13">
        <f t="shared" si="1273"/>
        <v>0</v>
      </c>
      <c r="U1488" s="13">
        <f t="shared" si="1273"/>
        <v>0</v>
      </c>
      <c r="V1488" s="13">
        <f t="shared" si="1273"/>
        <v>0</v>
      </c>
      <c r="W1488" s="13">
        <f t="shared" ref="U1488:Z1492" si="1274">W1489</f>
        <v>0</v>
      </c>
      <c r="X1488" s="13">
        <f t="shared" si="1274"/>
        <v>0</v>
      </c>
      <c r="Y1488" s="13">
        <f t="shared" si="1274"/>
        <v>930</v>
      </c>
      <c r="Z1488" s="13">
        <f t="shared" si="1274"/>
        <v>0</v>
      </c>
    </row>
    <row r="1489" spans="1:26" ht="49.5" x14ac:dyDescent="0.25">
      <c r="A1489" s="25" t="s">
        <v>110</v>
      </c>
      <c r="B1489" s="26">
        <v>923</v>
      </c>
      <c r="C1489" s="26" t="s">
        <v>29</v>
      </c>
      <c r="D1489" s="26" t="s">
        <v>76</v>
      </c>
      <c r="E1489" s="26" t="s">
        <v>111</v>
      </c>
      <c r="F1489" s="26"/>
      <c r="G1489" s="11">
        <f t="shared" si="1273"/>
        <v>930</v>
      </c>
      <c r="H1489" s="11">
        <f t="shared" si="1273"/>
        <v>0</v>
      </c>
      <c r="I1489" s="11">
        <f t="shared" si="1273"/>
        <v>0</v>
      </c>
      <c r="J1489" s="11">
        <f t="shared" si="1273"/>
        <v>0</v>
      </c>
      <c r="K1489" s="11">
        <f t="shared" si="1273"/>
        <v>0</v>
      </c>
      <c r="L1489" s="11">
        <f t="shared" si="1273"/>
        <v>0</v>
      </c>
      <c r="M1489" s="11">
        <f t="shared" si="1273"/>
        <v>930</v>
      </c>
      <c r="N1489" s="11">
        <f t="shared" si="1273"/>
        <v>0</v>
      </c>
      <c r="O1489" s="11">
        <f t="shared" si="1273"/>
        <v>0</v>
      </c>
      <c r="P1489" s="11">
        <f t="shared" si="1273"/>
        <v>0</v>
      </c>
      <c r="Q1489" s="11">
        <f t="shared" si="1273"/>
        <v>0</v>
      </c>
      <c r="R1489" s="11">
        <f t="shared" si="1273"/>
        <v>0</v>
      </c>
      <c r="S1489" s="11">
        <f t="shared" si="1273"/>
        <v>930</v>
      </c>
      <c r="T1489" s="11">
        <f t="shared" si="1273"/>
        <v>0</v>
      </c>
      <c r="U1489" s="11">
        <f t="shared" si="1274"/>
        <v>0</v>
      </c>
      <c r="V1489" s="11">
        <f t="shared" si="1274"/>
        <v>0</v>
      </c>
      <c r="W1489" s="11">
        <f t="shared" si="1274"/>
        <v>0</v>
      </c>
      <c r="X1489" s="11">
        <f t="shared" si="1274"/>
        <v>0</v>
      </c>
      <c r="Y1489" s="11">
        <f t="shared" si="1274"/>
        <v>930</v>
      </c>
      <c r="Z1489" s="11">
        <f t="shared" si="1274"/>
        <v>0</v>
      </c>
    </row>
    <row r="1490" spans="1:26" ht="17.100000000000001" customHeight="1" x14ac:dyDescent="0.25">
      <c r="A1490" s="25" t="s">
        <v>15</v>
      </c>
      <c r="B1490" s="26">
        <v>923</v>
      </c>
      <c r="C1490" s="26" t="s">
        <v>29</v>
      </c>
      <c r="D1490" s="26" t="s">
        <v>76</v>
      </c>
      <c r="E1490" s="26" t="s">
        <v>112</v>
      </c>
      <c r="F1490" s="26"/>
      <c r="G1490" s="11">
        <f t="shared" si="1273"/>
        <v>930</v>
      </c>
      <c r="H1490" s="11">
        <f t="shared" si="1273"/>
        <v>0</v>
      </c>
      <c r="I1490" s="11">
        <f t="shared" si="1273"/>
        <v>0</v>
      </c>
      <c r="J1490" s="11">
        <f t="shared" si="1273"/>
        <v>0</v>
      </c>
      <c r="K1490" s="11">
        <f t="shared" si="1273"/>
        <v>0</v>
      </c>
      <c r="L1490" s="11">
        <f t="shared" si="1273"/>
        <v>0</v>
      </c>
      <c r="M1490" s="11">
        <f t="shared" si="1273"/>
        <v>930</v>
      </c>
      <c r="N1490" s="11">
        <f t="shared" si="1273"/>
        <v>0</v>
      </c>
      <c r="O1490" s="11">
        <f t="shared" si="1273"/>
        <v>0</v>
      </c>
      <c r="P1490" s="11">
        <f t="shared" si="1273"/>
        <v>0</v>
      </c>
      <c r="Q1490" s="11">
        <f t="shared" si="1273"/>
        <v>0</v>
      </c>
      <c r="R1490" s="11">
        <f t="shared" si="1273"/>
        <v>0</v>
      </c>
      <c r="S1490" s="11">
        <f t="shared" si="1273"/>
        <v>930</v>
      </c>
      <c r="T1490" s="11">
        <f t="shared" si="1273"/>
        <v>0</v>
      </c>
      <c r="U1490" s="11">
        <f t="shared" si="1274"/>
        <v>0</v>
      </c>
      <c r="V1490" s="11">
        <f t="shared" si="1274"/>
        <v>0</v>
      </c>
      <c r="W1490" s="11">
        <f t="shared" si="1274"/>
        <v>0</v>
      </c>
      <c r="X1490" s="11">
        <f t="shared" si="1274"/>
        <v>0</v>
      </c>
      <c r="Y1490" s="11">
        <f t="shared" si="1274"/>
        <v>930</v>
      </c>
      <c r="Z1490" s="11">
        <f t="shared" si="1274"/>
        <v>0</v>
      </c>
    </row>
    <row r="1491" spans="1:26" ht="17.100000000000001" customHeight="1" x14ac:dyDescent="0.25">
      <c r="A1491" s="25" t="s">
        <v>113</v>
      </c>
      <c r="B1491" s="26">
        <v>923</v>
      </c>
      <c r="C1491" s="26" t="s">
        <v>29</v>
      </c>
      <c r="D1491" s="26" t="s">
        <v>76</v>
      </c>
      <c r="E1491" s="26" t="s">
        <v>114</v>
      </c>
      <c r="F1491" s="26"/>
      <c r="G1491" s="11">
        <f t="shared" si="1273"/>
        <v>930</v>
      </c>
      <c r="H1491" s="11">
        <f t="shared" si="1273"/>
        <v>0</v>
      </c>
      <c r="I1491" s="11">
        <f t="shared" si="1273"/>
        <v>0</v>
      </c>
      <c r="J1491" s="11">
        <f t="shared" si="1273"/>
        <v>0</v>
      </c>
      <c r="K1491" s="11">
        <f t="shared" si="1273"/>
        <v>0</v>
      </c>
      <c r="L1491" s="11">
        <f t="shared" si="1273"/>
        <v>0</v>
      </c>
      <c r="M1491" s="11">
        <f t="shared" si="1273"/>
        <v>930</v>
      </c>
      <c r="N1491" s="11">
        <f t="shared" si="1273"/>
        <v>0</v>
      </c>
      <c r="O1491" s="11">
        <f t="shared" si="1273"/>
        <v>0</v>
      </c>
      <c r="P1491" s="11">
        <f t="shared" si="1273"/>
        <v>0</v>
      </c>
      <c r="Q1491" s="11">
        <f t="shared" si="1273"/>
        <v>0</v>
      </c>
      <c r="R1491" s="11">
        <f t="shared" si="1273"/>
        <v>0</v>
      </c>
      <c r="S1491" s="11">
        <f t="shared" si="1273"/>
        <v>930</v>
      </c>
      <c r="T1491" s="11">
        <f t="shared" si="1273"/>
        <v>0</v>
      </c>
      <c r="U1491" s="11">
        <f t="shared" si="1274"/>
        <v>0</v>
      </c>
      <c r="V1491" s="11">
        <f t="shared" si="1274"/>
        <v>0</v>
      </c>
      <c r="W1491" s="11">
        <f t="shared" si="1274"/>
        <v>0</v>
      </c>
      <c r="X1491" s="11">
        <f t="shared" si="1274"/>
        <v>0</v>
      </c>
      <c r="Y1491" s="11">
        <f t="shared" si="1274"/>
        <v>930</v>
      </c>
      <c r="Z1491" s="11">
        <f t="shared" si="1274"/>
        <v>0</v>
      </c>
    </row>
    <row r="1492" spans="1:26" ht="33" x14ac:dyDescent="0.25">
      <c r="A1492" s="25" t="s">
        <v>243</v>
      </c>
      <c r="B1492" s="26">
        <v>923</v>
      </c>
      <c r="C1492" s="26" t="s">
        <v>29</v>
      </c>
      <c r="D1492" s="26" t="s">
        <v>76</v>
      </c>
      <c r="E1492" s="26" t="s">
        <v>114</v>
      </c>
      <c r="F1492" s="26" t="s">
        <v>31</v>
      </c>
      <c r="G1492" s="9">
        <f t="shared" si="1273"/>
        <v>930</v>
      </c>
      <c r="H1492" s="9">
        <f t="shared" si="1273"/>
        <v>0</v>
      </c>
      <c r="I1492" s="9">
        <f t="shared" si="1273"/>
        <v>0</v>
      </c>
      <c r="J1492" s="9">
        <f t="shared" si="1273"/>
        <v>0</v>
      </c>
      <c r="K1492" s="9">
        <f t="shared" si="1273"/>
        <v>0</v>
      </c>
      <c r="L1492" s="9">
        <f t="shared" si="1273"/>
        <v>0</v>
      </c>
      <c r="M1492" s="9">
        <f t="shared" si="1273"/>
        <v>930</v>
      </c>
      <c r="N1492" s="9">
        <f t="shared" si="1273"/>
        <v>0</v>
      </c>
      <c r="O1492" s="9">
        <f t="shared" si="1273"/>
        <v>0</v>
      </c>
      <c r="P1492" s="9">
        <f t="shared" si="1273"/>
        <v>0</v>
      </c>
      <c r="Q1492" s="9">
        <f t="shared" si="1273"/>
        <v>0</v>
      </c>
      <c r="R1492" s="9">
        <f t="shared" si="1273"/>
        <v>0</v>
      </c>
      <c r="S1492" s="9">
        <f t="shared" si="1273"/>
        <v>930</v>
      </c>
      <c r="T1492" s="9">
        <f t="shared" si="1273"/>
        <v>0</v>
      </c>
      <c r="U1492" s="9">
        <f t="shared" si="1274"/>
        <v>0</v>
      </c>
      <c r="V1492" s="9">
        <f t="shared" si="1274"/>
        <v>0</v>
      </c>
      <c r="W1492" s="9">
        <f t="shared" si="1274"/>
        <v>0</v>
      </c>
      <c r="X1492" s="9">
        <f t="shared" si="1274"/>
        <v>0</v>
      </c>
      <c r="Y1492" s="9">
        <f t="shared" si="1274"/>
        <v>930</v>
      </c>
      <c r="Z1492" s="9">
        <f t="shared" si="1274"/>
        <v>0</v>
      </c>
    </row>
    <row r="1493" spans="1:26" ht="33" x14ac:dyDescent="0.25">
      <c r="A1493" s="25" t="s">
        <v>37</v>
      </c>
      <c r="B1493" s="26">
        <v>923</v>
      </c>
      <c r="C1493" s="26" t="s">
        <v>29</v>
      </c>
      <c r="D1493" s="26" t="s">
        <v>76</v>
      </c>
      <c r="E1493" s="26" t="s">
        <v>114</v>
      </c>
      <c r="F1493" s="26" t="s">
        <v>38</v>
      </c>
      <c r="G1493" s="9">
        <v>930</v>
      </c>
      <c r="H1493" s="9"/>
      <c r="I1493" s="86"/>
      <c r="J1493" s="86"/>
      <c r="K1493" s="86"/>
      <c r="L1493" s="86"/>
      <c r="M1493" s="9">
        <f>G1493+I1493+J1493+K1493+L1493</f>
        <v>930</v>
      </c>
      <c r="N1493" s="9">
        <f>H1493+L1493</f>
        <v>0</v>
      </c>
      <c r="O1493" s="87"/>
      <c r="P1493" s="87"/>
      <c r="Q1493" s="87"/>
      <c r="R1493" s="87"/>
      <c r="S1493" s="9">
        <f>M1493+O1493+P1493+Q1493+R1493</f>
        <v>930</v>
      </c>
      <c r="T1493" s="9">
        <f>N1493+R1493</f>
        <v>0</v>
      </c>
      <c r="U1493" s="87"/>
      <c r="V1493" s="87"/>
      <c r="W1493" s="87"/>
      <c r="X1493" s="87"/>
      <c r="Y1493" s="9">
        <f>S1493+U1493+V1493+W1493+X1493</f>
        <v>930</v>
      </c>
      <c r="Z1493" s="9">
        <f>T1493+X1493</f>
        <v>0</v>
      </c>
    </row>
    <row r="1494" spans="1:26" hidden="1" x14ac:dyDescent="0.25">
      <c r="A1494" s="25"/>
      <c r="B1494" s="26"/>
      <c r="C1494" s="26"/>
      <c r="D1494" s="26"/>
      <c r="E1494" s="26"/>
      <c r="F1494" s="26"/>
      <c r="G1494" s="9"/>
      <c r="H1494" s="9"/>
      <c r="I1494" s="86"/>
      <c r="J1494" s="86"/>
      <c r="K1494" s="86"/>
      <c r="L1494" s="86"/>
      <c r="M1494" s="86"/>
      <c r="N1494" s="86"/>
      <c r="O1494" s="87"/>
      <c r="P1494" s="87"/>
      <c r="Q1494" s="87"/>
      <c r="R1494" s="87"/>
      <c r="S1494" s="87"/>
      <c r="T1494" s="87"/>
      <c r="U1494" s="87"/>
      <c r="V1494" s="87"/>
      <c r="W1494" s="87"/>
      <c r="X1494" s="87"/>
      <c r="Y1494" s="87"/>
      <c r="Z1494" s="87"/>
    </row>
    <row r="1495" spans="1:26" ht="37.5" x14ac:dyDescent="0.3">
      <c r="A1495" s="23" t="s">
        <v>115</v>
      </c>
      <c r="B1495" s="24">
        <v>923</v>
      </c>
      <c r="C1495" s="24" t="s">
        <v>76</v>
      </c>
      <c r="D1495" s="24" t="s">
        <v>29</v>
      </c>
      <c r="E1495" s="24"/>
      <c r="F1495" s="24"/>
      <c r="G1495" s="13">
        <f t="shared" ref="G1495:V1499" si="1275">G1496</f>
        <v>8548</v>
      </c>
      <c r="H1495" s="13">
        <f t="shared" si="1275"/>
        <v>0</v>
      </c>
      <c r="I1495" s="13">
        <f t="shared" si="1275"/>
        <v>0</v>
      </c>
      <c r="J1495" s="13">
        <f t="shared" si="1275"/>
        <v>0</v>
      </c>
      <c r="K1495" s="13">
        <f t="shared" si="1275"/>
        <v>0</v>
      </c>
      <c r="L1495" s="13">
        <f t="shared" si="1275"/>
        <v>0</v>
      </c>
      <c r="M1495" s="13">
        <f t="shared" si="1275"/>
        <v>8548</v>
      </c>
      <c r="N1495" s="13">
        <f t="shared" si="1275"/>
        <v>0</v>
      </c>
      <c r="O1495" s="13">
        <f t="shared" si="1275"/>
        <v>0</v>
      </c>
      <c r="P1495" s="13">
        <f t="shared" si="1275"/>
        <v>0</v>
      </c>
      <c r="Q1495" s="13">
        <f t="shared" si="1275"/>
        <v>0</v>
      </c>
      <c r="R1495" s="13">
        <f t="shared" si="1275"/>
        <v>0</v>
      </c>
      <c r="S1495" s="13">
        <f t="shared" si="1275"/>
        <v>8548</v>
      </c>
      <c r="T1495" s="13">
        <f t="shared" si="1275"/>
        <v>0</v>
      </c>
      <c r="U1495" s="13">
        <f t="shared" si="1275"/>
        <v>0</v>
      </c>
      <c r="V1495" s="13">
        <f t="shared" si="1275"/>
        <v>0</v>
      </c>
      <c r="W1495" s="13">
        <f t="shared" ref="U1495:Z1499" si="1276">W1496</f>
        <v>0</v>
      </c>
      <c r="X1495" s="13">
        <f t="shared" si="1276"/>
        <v>0</v>
      </c>
      <c r="Y1495" s="13">
        <f t="shared" si="1276"/>
        <v>8548</v>
      </c>
      <c r="Z1495" s="13">
        <f t="shared" si="1276"/>
        <v>0</v>
      </c>
    </row>
    <row r="1496" spans="1:26" ht="49.5" x14ac:dyDescent="0.25">
      <c r="A1496" s="28" t="s">
        <v>427</v>
      </c>
      <c r="B1496" s="26">
        <v>923</v>
      </c>
      <c r="C1496" s="26" t="s">
        <v>76</v>
      </c>
      <c r="D1496" s="26" t="s">
        <v>29</v>
      </c>
      <c r="E1496" s="26" t="s">
        <v>74</v>
      </c>
      <c r="F1496" s="26"/>
      <c r="G1496" s="11">
        <f t="shared" si="1275"/>
        <v>8548</v>
      </c>
      <c r="H1496" s="11">
        <f t="shared" si="1275"/>
        <v>0</v>
      </c>
      <c r="I1496" s="11">
        <f t="shared" si="1275"/>
        <v>0</v>
      </c>
      <c r="J1496" s="11">
        <f t="shared" si="1275"/>
        <v>0</v>
      </c>
      <c r="K1496" s="11">
        <f t="shared" si="1275"/>
        <v>0</v>
      </c>
      <c r="L1496" s="11">
        <f t="shared" si="1275"/>
        <v>0</v>
      </c>
      <c r="M1496" s="11">
        <f t="shared" si="1275"/>
        <v>8548</v>
      </c>
      <c r="N1496" s="11">
        <f t="shared" si="1275"/>
        <v>0</v>
      </c>
      <c r="O1496" s="11">
        <f t="shared" si="1275"/>
        <v>0</v>
      </c>
      <c r="P1496" s="11">
        <f t="shared" si="1275"/>
        <v>0</v>
      </c>
      <c r="Q1496" s="11">
        <f t="shared" si="1275"/>
        <v>0</v>
      </c>
      <c r="R1496" s="11">
        <f t="shared" si="1275"/>
        <v>0</v>
      </c>
      <c r="S1496" s="11">
        <f t="shared" si="1275"/>
        <v>8548</v>
      </c>
      <c r="T1496" s="11">
        <f t="shared" si="1275"/>
        <v>0</v>
      </c>
      <c r="U1496" s="11">
        <f t="shared" si="1276"/>
        <v>0</v>
      </c>
      <c r="V1496" s="11">
        <f t="shared" si="1276"/>
        <v>0</v>
      </c>
      <c r="W1496" s="11">
        <f t="shared" si="1276"/>
        <v>0</v>
      </c>
      <c r="X1496" s="11">
        <f t="shared" si="1276"/>
        <v>0</v>
      </c>
      <c r="Y1496" s="11">
        <f t="shared" si="1276"/>
        <v>8548</v>
      </c>
      <c r="Z1496" s="11">
        <f t="shared" si="1276"/>
        <v>0</v>
      </c>
    </row>
    <row r="1497" spans="1:26" ht="33" x14ac:dyDescent="0.25">
      <c r="A1497" s="25" t="s">
        <v>77</v>
      </c>
      <c r="B1497" s="26">
        <v>923</v>
      </c>
      <c r="C1497" s="26" t="s">
        <v>76</v>
      </c>
      <c r="D1497" s="26" t="s">
        <v>29</v>
      </c>
      <c r="E1497" s="26" t="s">
        <v>552</v>
      </c>
      <c r="F1497" s="26"/>
      <c r="G1497" s="11">
        <f t="shared" si="1275"/>
        <v>8548</v>
      </c>
      <c r="H1497" s="11">
        <f t="shared" si="1275"/>
        <v>0</v>
      </c>
      <c r="I1497" s="11">
        <f t="shared" si="1275"/>
        <v>0</v>
      </c>
      <c r="J1497" s="11">
        <f t="shared" si="1275"/>
        <v>0</v>
      </c>
      <c r="K1497" s="11">
        <f t="shared" si="1275"/>
        <v>0</v>
      </c>
      <c r="L1497" s="11">
        <f t="shared" si="1275"/>
        <v>0</v>
      </c>
      <c r="M1497" s="11">
        <f t="shared" si="1275"/>
        <v>8548</v>
      </c>
      <c r="N1497" s="11">
        <f t="shared" si="1275"/>
        <v>0</v>
      </c>
      <c r="O1497" s="11">
        <f t="shared" si="1275"/>
        <v>0</v>
      </c>
      <c r="P1497" s="11">
        <f t="shared" si="1275"/>
        <v>0</v>
      </c>
      <c r="Q1497" s="11">
        <f t="shared" si="1275"/>
        <v>0</v>
      </c>
      <c r="R1497" s="11">
        <f t="shared" si="1275"/>
        <v>0</v>
      </c>
      <c r="S1497" s="11">
        <f t="shared" si="1275"/>
        <v>8548</v>
      </c>
      <c r="T1497" s="11">
        <f t="shared" si="1275"/>
        <v>0</v>
      </c>
      <c r="U1497" s="11">
        <f t="shared" si="1276"/>
        <v>0</v>
      </c>
      <c r="V1497" s="11">
        <f t="shared" si="1276"/>
        <v>0</v>
      </c>
      <c r="W1497" s="11">
        <f t="shared" si="1276"/>
        <v>0</v>
      </c>
      <c r="X1497" s="11">
        <f t="shared" si="1276"/>
        <v>0</v>
      </c>
      <c r="Y1497" s="11">
        <f t="shared" si="1276"/>
        <v>8548</v>
      </c>
      <c r="Z1497" s="11">
        <f t="shared" si="1276"/>
        <v>0</v>
      </c>
    </row>
    <row r="1498" spans="1:26" ht="33" x14ac:dyDescent="0.25">
      <c r="A1498" s="25" t="s">
        <v>116</v>
      </c>
      <c r="B1498" s="26">
        <v>923</v>
      </c>
      <c r="C1498" s="26" t="s">
        <v>76</v>
      </c>
      <c r="D1498" s="26" t="s">
        <v>29</v>
      </c>
      <c r="E1498" s="26" t="s">
        <v>553</v>
      </c>
      <c r="F1498" s="26"/>
      <c r="G1498" s="11">
        <f t="shared" si="1275"/>
        <v>8548</v>
      </c>
      <c r="H1498" s="11">
        <f t="shared" si="1275"/>
        <v>0</v>
      </c>
      <c r="I1498" s="11">
        <f t="shared" si="1275"/>
        <v>0</v>
      </c>
      <c r="J1498" s="11">
        <f t="shared" si="1275"/>
        <v>0</v>
      </c>
      <c r="K1498" s="11">
        <f t="shared" si="1275"/>
        <v>0</v>
      </c>
      <c r="L1498" s="11">
        <f t="shared" si="1275"/>
        <v>0</v>
      </c>
      <c r="M1498" s="11">
        <f t="shared" si="1275"/>
        <v>8548</v>
      </c>
      <c r="N1498" s="11">
        <f t="shared" si="1275"/>
        <v>0</v>
      </c>
      <c r="O1498" s="11">
        <f t="shared" si="1275"/>
        <v>0</v>
      </c>
      <c r="P1498" s="11">
        <f t="shared" si="1275"/>
        <v>0</v>
      </c>
      <c r="Q1498" s="11">
        <f t="shared" si="1275"/>
        <v>0</v>
      </c>
      <c r="R1498" s="11">
        <f t="shared" si="1275"/>
        <v>0</v>
      </c>
      <c r="S1498" s="11">
        <f t="shared" si="1275"/>
        <v>8548</v>
      </c>
      <c r="T1498" s="11">
        <f t="shared" si="1275"/>
        <v>0</v>
      </c>
      <c r="U1498" s="11">
        <f t="shared" si="1276"/>
        <v>0</v>
      </c>
      <c r="V1498" s="11">
        <f t="shared" si="1276"/>
        <v>0</v>
      </c>
      <c r="W1498" s="11">
        <f t="shared" si="1276"/>
        <v>0</v>
      </c>
      <c r="X1498" s="11">
        <f t="shared" si="1276"/>
        <v>0</v>
      </c>
      <c r="Y1498" s="11">
        <f t="shared" si="1276"/>
        <v>8548</v>
      </c>
      <c r="Z1498" s="11">
        <f t="shared" si="1276"/>
        <v>0</v>
      </c>
    </row>
    <row r="1499" spans="1:26" ht="33" x14ac:dyDescent="0.25">
      <c r="A1499" s="25" t="s">
        <v>12</v>
      </c>
      <c r="B1499" s="26">
        <v>923</v>
      </c>
      <c r="C1499" s="26" t="s">
        <v>76</v>
      </c>
      <c r="D1499" s="26" t="s">
        <v>29</v>
      </c>
      <c r="E1499" s="26" t="s">
        <v>553</v>
      </c>
      <c r="F1499" s="26" t="s">
        <v>13</v>
      </c>
      <c r="G1499" s="9">
        <f t="shared" si="1275"/>
        <v>8548</v>
      </c>
      <c r="H1499" s="9">
        <f t="shared" si="1275"/>
        <v>0</v>
      </c>
      <c r="I1499" s="9">
        <f t="shared" si="1275"/>
        <v>0</v>
      </c>
      <c r="J1499" s="9">
        <f t="shared" si="1275"/>
        <v>0</v>
      </c>
      <c r="K1499" s="9">
        <f t="shared" si="1275"/>
        <v>0</v>
      </c>
      <c r="L1499" s="9">
        <f t="shared" si="1275"/>
        <v>0</v>
      </c>
      <c r="M1499" s="9">
        <f t="shared" si="1275"/>
        <v>8548</v>
      </c>
      <c r="N1499" s="9">
        <f t="shared" si="1275"/>
        <v>0</v>
      </c>
      <c r="O1499" s="9">
        <f t="shared" si="1275"/>
        <v>0</v>
      </c>
      <c r="P1499" s="9">
        <f t="shared" si="1275"/>
        <v>0</v>
      </c>
      <c r="Q1499" s="9">
        <f t="shared" si="1275"/>
        <v>0</v>
      </c>
      <c r="R1499" s="9">
        <f t="shared" si="1275"/>
        <v>0</v>
      </c>
      <c r="S1499" s="9">
        <f t="shared" si="1275"/>
        <v>8548</v>
      </c>
      <c r="T1499" s="9">
        <f t="shared" si="1275"/>
        <v>0</v>
      </c>
      <c r="U1499" s="9">
        <f t="shared" si="1276"/>
        <v>0</v>
      </c>
      <c r="V1499" s="9">
        <f t="shared" si="1276"/>
        <v>0</v>
      </c>
      <c r="W1499" s="9">
        <f t="shared" si="1276"/>
        <v>0</v>
      </c>
      <c r="X1499" s="9">
        <f t="shared" si="1276"/>
        <v>0</v>
      </c>
      <c r="Y1499" s="9">
        <f t="shared" si="1276"/>
        <v>8548</v>
      </c>
      <c r="Z1499" s="9">
        <f t="shared" si="1276"/>
        <v>0</v>
      </c>
    </row>
    <row r="1500" spans="1:26" ht="20.100000000000001" customHeight="1" x14ac:dyDescent="0.25">
      <c r="A1500" s="25" t="s">
        <v>14</v>
      </c>
      <c r="B1500" s="26">
        <v>923</v>
      </c>
      <c r="C1500" s="26" t="s">
        <v>76</v>
      </c>
      <c r="D1500" s="26" t="s">
        <v>29</v>
      </c>
      <c r="E1500" s="26" t="s">
        <v>553</v>
      </c>
      <c r="F1500" s="26" t="s">
        <v>35</v>
      </c>
      <c r="G1500" s="9">
        <f>8291+257</f>
        <v>8548</v>
      </c>
      <c r="H1500" s="9"/>
      <c r="I1500" s="86"/>
      <c r="J1500" s="86"/>
      <c r="K1500" s="86"/>
      <c r="L1500" s="86"/>
      <c r="M1500" s="9">
        <f>G1500+I1500+J1500+K1500+L1500</f>
        <v>8548</v>
      </c>
      <c r="N1500" s="9">
        <f>H1500+L1500</f>
        <v>0</v>
      </c>
      <c r="O1500" s="87"/>
      <c r="P1500" s="87"/>
      <c r="Q1500" s="87"/>
      <c r="R1500" s="87"/>
      <c r="S1500" s="9">
        <f>M1500+O1500+P1500+Q1500+R1500</f>
        <v>8548</v>
      </c>
      <c r="T1500" s="9">
        <f>N1500+R1500</f>
        <v>0</v>
      </c>
      <c r="U1500" s="87"/>
      <c r="V1500" s="87"/>
      <c r="W1500" s="87"/>
      <c r="X1500" s="87"/>
      <c r="Y1500" s="9">
        <f>S1500+U1500+V1500+W1500+X1500</f>
        <v>8548</v>
      </c>
      <c r="Z1500" s="9">
        <f>T1500+X1500</f>
        <v>0</v>
      </c>
    </row>
    <row r="1501" spans="1:26" hidden="1" x14ac:dyDescent="0.25">
      <c r="A1501" s="25"/>
      <c r="B1501" s="26"/>
      <c r="C1501" s="26"/>
      <c r="D1501" s="26"/>
      <c r="E1501" s="26"/>
      <c r="F1501" s="26"/>
      <c r="G1501" s="9"/>
      <c r="H1501" s="9"/>
      <c r="I1501" s="86"/>
      <c r="J1501" s="86"/>
      <c r="K1501" s="86"/>
      <c r="L1501" s="86"/>
      <c r="M1501" s="86"/>
      <c r="N1501" s="86"/>
      <c r="O1501" s="87"/>
      <c r="P1501" s="87"/>
      <c r="Q1501" s="87"/>
      <c r="R1501" s="87"/>
      <c r="S1501" s="87"/>
      <c r="T1501" s="87"/>
      <c r="U1501" s="87"/>
      <c r="V1501" s="87"/>
      <c r="W1501" s="87"/>
      <c r="X1501" s="87"/>
      <c r="Y1501" s="87"/>
      <c r="Z1501" s="87"/>
    </row>
    <row r="1502" spans="1:26" ht="60.75" hidden="1" x14ac:dyDescent="0.3">
      <c r="A1502" s="39" t="s">
        <v>495</v>
      </c>
      <c r="B1502" s="21" t="s">
        <v>494</v>
      </c>
      <c r="C1502" s="26"/>
      <c r="D1502" s="26"/>
      <c r="E1502" s="26"/>
      <c r="F1502" s="26"/>
      <c r="G1502" s="6">
        <f t="shared" ref="G1502" si="1277">G1504+G1515</f>
        <v>39561</v>
      </c>
      <c r="H1502" s="6">
        <f t="shared" ref="H1502:N1502" si="1278">H1504+H1515</f>
        <v>0</v>
      </c>
      <c r="I1502" s="6">
        <f t="shared" si="1278"/>
        <v>-21047</v>
      </c>
      <c r="J1502" s="6">
        <f t="shared" si="1278"/>
        <v>0</v>
      </c>
      <c r="K1502" s="6">
        <f t="shared" si="1278"/>
        <v>0</v>
      </c>
      <c r="L1502" s="6">
        <f t="shared" si="1278"/>
        <v>0</v>
      </c>
      <c r="M1502" s="6">
        <f t="shared" si="1278"/>
        <v>18514</v>
      </c>
      <c r="N1502" s="6">
        <f t="shared" si="1278"/>
        <v>0</v>
      </c>
      <c r="O1502" s="6">
        <f t="shared" ref="O1502:T1502" si="1279">O1504+O1515</f>
        <v>0</v>
      </c>
      <c r="P1502" s="6">
        <f t="shared" si="1279"/>
        <v>0</v>
      </c>
      <c r="Q1502" s="6">
        <f t="shared" si="1279"/>
        <v>0</v>
      </c>
      <c r="R1502" s="6">
        <f t="shared" si="1279"/>
        <v>0</v>
      </c>
      <c r="S1502" s="6">
        <f t="shared" si="1279"/>
        <v>18514</v>
      </c>
      <c r="T1502" s="6">
        <f t="shared" si="1279"/>
        <v>0</v>
      </c>
      <c r="U1502" s="6">
        <f t="shared" ref="U1502:Z1502" si="1280">U1504+U1515</f>
        <v>0</v>
      </c>
      <c r="V1502" s="6">
        <f t="shared" si="1280"/>
        <v>0</v>
      </c>
      <c r="W1502" s="6">
        <f t="shared" si="1280"/>
        <v>0</v>
      </c>
      <c r="X1502" s="6">
        <f t="shared" si="1280"/>
        <v>0</v>
      </c>
      <c r="Y1502" s="6">
        <f t="shared" si="1280"/>
        <v>18514</v>
      </c>
      <c r="Z1502" s="6">
        <f t="shared" si="1280"/>
        <v>0</v>
      </c>
    </row>
    <row r="1503" spans="1:26" s="74" customFormat="1" hidden="1" x14ac:dyDescent="0.25">
      <c r="A1503" s="77"/>
      <c r="B1503" s="27"/>
      <c r="C1503" s="26"/>
      <c r="D1503" s="26"/>
      <c r="E1503" s="26"/>
      <c r="F1503" s="26"/>
      <c r="G1503" s="10"/>
      <c r="H1503" s="10"/>
      <c r="I1503" s="10"/>
      <c r="J1503" s="10"/>
      <c r="K1503" s="10"/>
      <c r="L1503" s="10"/>
      <c r="M1503" s="10"/>
      <c r="N1503" s="10"/>
      <c r="O1503" s="10"/>
      <c r="P1503" s="10"/>
      <c r="Q1503" s="10"/>
      <c r="R1503" s="10"/>
      <c r="S1503" s="10"/>
      <c r="T1503" s="10"/>
      <c r="U1503" s="10"/>
      <c r="V1503" s="10"/>
      <c r="W1503" s="10"/>
      <c r="X1503" s="10"/>
      <c r="Y1503" s="10"/>
      <c r="Z1503" s="10"/>
    </row>
    <row r="1504" spans="1:26" ht="18.75" hidden="1" x14ac:dyDescent="0.3">
      <c r="A1504" s="23" t="s">
        <v>59</v>
      </c>
      <c r="B1504" s="35" t="s">
        <v>494</v>
      </c>
      <c r="C1504" s="36" t="s">
        <v>22</v>
      </c>
      <c r="D1504" s="36" t="s">
        <v>60</v>
      </c>
      <c r="E1504" s="26"/>
      <c r="F1504" s="26"/>
      <c r="G1504" s="13">
        <f t="shared" ref="G1504:V1506" si="1281">G1505</f>
        <v>29480</v>
      </c>
      <c r="H1504" s="13">
        <f t="shared" si="1281"/>
        <v>0</v>
      </c>
      <c r="I1504" s="13">
        <f t="shared" si="1281"/>
        <v>-21047</v>
      </c>
      <c r="J1504" s="13">
        <f t="shared" si="1281"/>
        <v>0</v>
      </c>
      <c r="K1504" s="13">
        <f t="shared" si="1281"/>
        <v>0</v>
      </c>
      <c r="L1504" s="13">
        <f t="shared" si="1281"/>
        <v>0</v>
      </c>
      <c r="M1504" s="13">
        <f t="shared" si="1281"/>
        <v>8433</v>
      </c>
      <c r="N1504" s="13">
        <f t="shared" si="1281"/>
        <v>0</v>
      </c>
      <c r="O1504" s="13">
        <f t="shared" si="1281"/>
        <v>0</v>
      </c>
      <c r="P1504" s="13">
        <f t="shared" si="1281"/>
        <v>0</v>
      </c>
      <c r="Q1504" s="13">
        <f t="shared" si="1281"/>
        <v>0</v>
      </c>
      <c r="R1504" s="13">
        <f t="shared" si="1281"/>
        <v>0</v>
      </c>
      <c r="S1504" s="13">
        <f t="shared" si="1281"/>
        <v>8433</v>
      </c>
      <c r="T1504" s="13">
        <f t="shared" si="1281"/>
        <v>0</v>
      </c>
      <c r="U1504" s="13">
        <f t="shared" si="1281"/>
        <v>0</v>
      </c>
      <c r="V1504" s="13">
        <f t="shared" si="1281"/>
        <v>0</v>
      </c>
      <c r="W1504" s="13">
        <f t="shared" ref="U1504:Z1506" si="1282">W1505</f>
        <v>0</v>
      </c>
      <c r="X1504" s="13">
        <f t="shared" si="1282"/>
        <v>0</v>
      </c>
      <c r="Y1504" s="13">
        <f t="shared" si="1282"/>
        <v>8433</v>
      </c>
      <c r="Z1504" s="13">
        <f t="shared" si="1282"/>
        <v>0</v>
      </c>
    </row>
    <row r="1505" spans="1:26" ht="66" hidden="1" x14ac:dyDescent="0.25">
      <c r="A1505" s="44" t="s">
        <v>537</v>
      </c>
      <c r="B1505" s="30" t="s">
        <v>494</v>
      </c>
      <c r="C1505" s="31" t="s">
        <v>22</v>
      </c>
      <c r="D1505" s="31" t="s">
        <v>60</v>
      </c>
      <c r="E1505" s="30" t="s">
        <v>126</v>
      </c>
      <c r="F1505" s="31"/>
      <c r="G1505" s="9">
        <f>G1506</f>
        <v>29480</v>
      </c>
      <c r="H1505" s="9">
        <f t="shared" si="1281"/>
        <v>0</v>
      </c>
      <c r="I1505" s="9">
        <f t="shared" si="1281"/>
        <v>-21047</v>
      </c>
      <c r="J1505" s="9">
        <f t="shared" si="1281"/>
        <v>0</v>
      </c>
      <c r="K1505" s="9">
        <f t="shared" si="1281"/>
        <v>0</v>
      </c>
      <c r="L1505" s="9">
        <f t="shared" si="1281"/>
        <v>0</v>
      </c>
      <c r="M1505" s="9">
        <f t="shared" si="1281"/>
        <v>8433</v>
      </c>
      <c r="N1505" s="9">
        <f t="shared" si="1281"/>
        <v>0</v>
      </c>
      <c r="O1505" s="9">
        <f t="shared" si="1281"/>
        <v>0</v>
      </c>
      <c r="P1505" s="9">
        <f t="shared" si="1281"/>
        <v>0</v>
      </c>
      <c r="Q1505" s="9">
        <f t="shared" si="1281"/>
        <v>0</v>
      </c>
      <c r="R1505" s="9">
        <f t="shared" si="1281"/>
        <v>0</v>
      </c>
      <c r="S1505" s="9">
        <f t="shared" si="1281"/>
        <v>8433</v>
      </c>
      <c r="T1505" s="9">
        <f t="shared" si="1281"/>
        <v>0</v>
      </c>
      <c r="U1505" s="9">
        <f t="shared" si="1282"/>
        <v>0</v>
      </c>
      <c r="V1505" s="9">
        <f t="shared" si="1282"/>
        <v>0</v>
      </c>
      <c r="W1505" s="9">
        <f t="shared" si="1282"/>
        <v>0</v>
      </c>
      <c r="X1505" s="9">
        <f t="shared" si="1282"/>
        <v>0</v>
      </c>
      <c r="Y1505" s="9">
        <f t="shared" si="1282"/>
        <v>8433</v>
      </c>
      <c r="Z1505" s="9">
        <f t="shared" si="1282"/>
        <v>0</v>
      </c>
    </row>
    <row r="1506" spans="1:26" hidden="1" x14ac:dyDescent="0.25">
      <c r="A1506" s="25" t="s">
        <v>121</v>
      </c>
      <c r="B1506" s="30" t="s">
        <v>494</v>
      </c>
      <c r="C1506" s="31" t="s">
        <v>22</v>
      </c>
      <c r="D1506" s="31" t="s">
        <v>60</v>
      </c>
      <c r="E1506" s="30" t="s">
        <v>248</v>
      </c>
      <c r="F1506" s="31"/>
      <c r="G1506" s="9">
        <f t="shared" si="1281"/>
        <v>29480</v>
      </c>
      <c r="H1506" s="9">
        <f t="shared" si="1281"/>
        <v>0</v>
      </c>
      <c r="I1506" s="9">
        <f t="shared" si="1281"/>
        <v>-21047</v>
      </c>
      <c r="J1506" s="9">
        <f t="shared" si="1281"/>
        <v>0</v>
      </c>
      <c r="K1506" s="9">
        <f t="shared" si="1281"/>
        <v>0</v>
      </c>
      <c r="L1506" s="9">
        <f t="shared" si="1281"/>
        <v>0</v>
      </c>
      <c r="M1506" s="9">
        <f t="shared" si="1281"/>
        <v>8433</v>
      </c>
      <c r="N1506" s="9">
        <f t="shared" si="1281"/>
        <v>0</v>
      </c>
      <c r="O1506" s="9">
        <f t="shared" si="1281"/>
        <v>0</v>
      </c>
      <c r="P1506" s="9">
        <f t="shared" si="1281"/>
        <v>0</v>
      </c>
      <c r="Q1506" s="9">
        <f t="shared" si="1281"/>
        <v>0</v>
      </c>
      <c r="R1506" s="9">
        <f t="shared" si="1281"/>
        <v>0</v>
      </c>
      <c r="S1506" s="9">
        <f t="shared" si="1281"/>
        <v>8433</v>
      </c>
      <c r="T1506" s="9">
        <f t="shared" si="1281"/>
        <v>0</v>
      </c>
      <c r="U1506" s="9">
        <f t="shared" si="1282"/>
        <v>0</v>
      </c>
      <c r="V1506" s="9">
        <f t="shared" si="1282"/>
        <v>0</v>
      </c>
      <c r="W1506" s="9">
        <f t="shared" si="1282"/>
        <v>0</v>
      </c>
      <c r="X1506" s="9">
        <f t="shared" si="1282"/>
        <v>0</v>
      </c>
      <c r="Y1506" s="9">
        <f t="shared" si="1282"/>
        <v>8433</v>
      </c>
      <c r="Z1506" s="9">
        <f t="shared" si="1282"/>
        <v>0</v>
      </c>
    </row>
    <row r="1507" spans="1:26" ht="33" hidden="1" x14ac:dyDescent="0.25">
      <c r="A1507" s="25" t="s">
        <v>249</v>
      </c>
      <c r="B1507" s="30" t="s">
        <v>494</v>
      </c>
      <c r="C1507" s="31" t="s">
        <v>22</v>
      </c>
      <c r="D1507" s="31" t="s">
        <v>60</v>
      </c>
      <c r="E1507" s="30" t="s">
        <v>250</v>
      </c>
      <c r="F1507" s="31"/>
      <c r="G1507" s="9">
        <f t="shared" ref="G1507" si="1283">G1508+G1510+G1512</f>
        <v>29480</v>
      </c>
      <c r="H1507" s="9">
        <f t="shared" ref="H1507:N1507" si="1284">H1508+H1510+H1512</f>
        <v>0</v>
      </c>
      <c r="I1507" s="9">
        <f t="shared" si="1284"/>
        <v>-21047</v>
      </c>
      <c r="J1507" s="9">
        <f t="shared" si="1284"/>
        <v>0</v>
      </c>
      <c r="K1507" s="9">
        <f t="shared" si="1284"/>
        <v>0</v>
      </c>
      <c r="L1507" s="9">
        <f t="shared" si="1284"/>
        <v>0</v>
      </c>
      <c r="M1507" s="9">
        <f t="shared" si="1284"/>
        <v>8433</v>
      </c>
      <c r="N1507" s="9">
        <f t="shared" si="1284"/>
        <v>0</v>
      </c>
      <c r="O1507" s="9">
        <f t="shared" ref="O1507:T1507" si="1285">O1508+O1510+O1512</f>
        <v>0</v>
      </c>
      <c r="P1507" s="9">
        <f t="shared" si="1285"/>
        <v>0</v>
      </c>
      <c r="Q1507" s="9">
        <f t="shared" si="1285"/>
        <v>0</v>
      </c>
      <c r="R1507" s="9">
        <f t="shared" si="1285"/>
        <v>0</v>
      </c>
      <c r="S1507" s="9">
        <f t="shared" si="1285"/>
        <v>8433</v>
      </c>
      <c r="T1507" s="9">
        <f t="shared" si="1285"/>
        <v>0</v>
      </c>
      <c r="U1507" s="9">
        <f t="shared" ref="U1507:Z1507" si="1286">U1508+U1510+U1512</f>
        <v>0</v>
      </c>
      <c r="V1507" s="9">
        <f t="shared" si="1286"/>
        <v>0</v>
      </c>
      <c r="W1507" s="9">
        <f t="shared" si="1286"/>
        <v>0</v>
      </c>
      <c r="X1507" s="9">
        <f t="shared" si="1286"/>
        <v>0</v>
      </c>
      <c r="Y1507" s="9">
        <f t="shared" si="1286"/>
        <v>8433</v>
      </c>
      <c r="Z1507" s="9">
        <f t="shared" si="1286"/>
        <v>0</v>
      </c>
    </row>
    <row r="1508" spans="1:26" ht="66" hidden="1" x14ac:dyDescent="0.25">
      <c r="A1508" s="25" t="s">
        <v>432</v>
      </c>
      <c r="B1508" s="30" t="s">
        <v>494</v>
      </c>
      <c r="C1508" s="31" t="s">
        <v>22</v>
      </c>
      <c r="D1508" s="31" t="s">
        <v>60</v>
      </c>
      <c r="E1508" s="30" t="s">
        <v>250</v>
      </c>
      <c r="F1508" s="31" t="s">
        <v>85</v>
      </c>
      <c r="G1508" s="9">
        <f t="shared" ref="G1508:Z1508" si="1287">G1509</f>
        <v>26129</v>
      </c>
      <c r="H1508" s="9">
        <f t="shared" si="1287"/>
        <v>0</v>
      </c>
      <c r="I1508" s="9">
        <f t="shared" si="1287"/>
        <v>-20835</v>
      </c>
      <c r="J1508" s="9">
        <f t="shared" si="1287"/>
        <v>0</v>
      </c>
      <c r="K1508" s="9">
        <f t="shared" si="1287"/>
        <v>0</v>
      </c>
      <c r="L1508" s="9">
        <f t="shared" si="1287"/>
        <v>0</v>
      </c>
      <c r="M1508" s="9">
        <f t="shared" si="1287"/>
        <v>5294</v>
      </c>
      <c r="N1508" s="9">
        <f t="shared" si="1287"/>
        <v>0</v>
      </c>
      <c r="O1508" s="9">
        <f t="shared" si="1287"/>
        <v>0</v>
      </c>
      <c r="P1508" s="9">
        <f t="shared" si="1287"/>
        <v>0</v>
      </c>
      <c r="Q1508" s="9">
        <f t="shared" si="1287"/>
        <v>0</v>
      </c>
      <c r="R1508" s="9">
        <f t="shared" si="1287"/>
        <v>0</v>
      </c>
      <c r="S1508" s="9">
        <f t="shared" si="1287"/>
        <v>5294</v>
      </c>
      <c r="T1508" s="9">
        <f t="shared" si="1287"/>
        <v>0</v>
      </c>
      <c r="U1508" s="9">
        <f t="shared" si="1287"/>
        <v>0</v>
      </c>
      <c r="V1508" s="9">
        <f t="shared" si="1287"/>
        <v>0</v>
      </c>
      <c r="W1508" s="9">
        <f t="shared" si="1287"/>
        <v>0</v>
      </c>
      <c r="X1508" s="9">
        <f t="shared" si="1287"/>
        <v>0</v>
      </c>
      <c r="Y1508" s="9">
        <f t="shared" si="1287"/>
        <v>5294</v>
      </c>
      <c r="Z1508" s="9">
        <f t="shared" si="1287"/>
        <v>0</v>
      </c>
    </row>
    <row r="1509" spans="1:26" hidden="1" x14ac:dyDescent="0.25">
      <c r="A1509" s="25" t="s">
        <v>107</v>
      </c>
      <c r="B1509" s="30" t="s">
        <v>494</v>
      </c>
      <c r="C1509" s="31" t="s">
        <v>22</v>
      </c>
      <c r="D1509" s="31" t="s">
        <v>60</v>
      </c>
      <c r="E1509" s="30" t="s">
        <v>250</v>
      </c>
      <c r="F1509" s="31" t="s">
        <v>108</v>
      </c>
      <c r="G1509" s="9">
        <f>34427-8298</f>
        <v>26129</v>
      </c>
      <c r="H1509" s="9"/>
      <c r="I1509" s="9">
        <v>-20835</v>
      </c>
      <c r="J1509" s="86"/>
      <c r="K1509" s="86"/>
      <c r="L1509" s="86"/>
      <c r="M1509" s="9">
        <f>G1509+I1509+J1509+K1509+L1509</f>
        <v>5294</v>
      </c>
      <c r="N1509" s="9">
        <f>H1509+L1509</f>
        <v>0</v>
      </c>
      <c r="O1509" s="9"/>
      <c r="P1509" s="87"/>
      <c r="Q1509" s="87"/>
      <c r="R1509" s="87"/>
      <c r="S1509" s="9">
        <f>M1509+O1509+P1509+Q1509+R1509</f>
        <v>5294</v>
      </c>
      <c r="T1509" s="9">
        <f>N1509+R1509</f>
        <v>0</v>
      </c>
      <c r="U1509" s="9"/>
      <c r="V1509" s="87"/>
      <c r="W1509" s="87"/>
      <c r="X1509" s="87"/>
      <c r="Y1509" s="9">
        <f>S1509+U1509+V1509+W1509+X1509</f>
        <v>5294</v>
      </c>
      <c r="Z1509" s="9">
        <f>T1509+X1509</f>
        <v>0</v>
      </c>
    </row>
    <row r="1510" spans="1:26" ht="33" hidden="1" x14ac:dyDescent="0.25">
      <c r="A1510" s="25" t="s">
        <v>243</v>
      </c>
      <c r="B1510" s="30" t="s">
        <v>494</v>
      </c>
      <c r="C1510" s="31" t="s">
        <v>22</v>
      </c>
      <c r="D1510" s="31" t="s">
        <v>60</v>
      </c>
      <c r="E1510" s="30" t="s">
        <v>250</v>
      </c>
      <c r="F1510" s="31" t="s">
        <v>31</v>
      </c>
      <c r="G1510" s="9">
        <f t="shared" ref="G1510:Z1510" si="1288">G1511</f>
        <v>3129</v>
      </c>
      <c r="H1510" s="9">
        <f t="shared" si="1288"/>
        <v>0</v>
      </c>
      <c r="I1510" s="9">
        <f t="shared" si="1288"/>
        <v>-212</v>
      </c>
      <c r="J1510" s="9">
        <f t="shared" si="1288"/>
        <v>0</v>
      </c>
      <c r="K1510" s="9">
        <f t="shared" si="1288"/>
        <v>0</v>
      </c>
      <c r="L1510" s="9">
        <f t="shared" si="1288"/>
        <v>0</v>
      </c>
      <c r="M1510" s="9">
        <f t="shared" si="1288"/>
        <v>2917</v>
      </c>
      <c r="N1510" s="9">
        <f t="shared" si="1288"/>
        <v>0</v>
      </c>
      <c r="O1510" s="9">
        <f t="shared" si="1288"/>
        <v>0</v>
      </c>
      <c r="P1510" s="9">
        <f t="shared" si="1288"/>
        <v>0</v>
      </c>
      <c r="Q1510" s="9">
        <f t="shared" si="1288"/>
        <v>0</v>
      </c>
      <c r="R1510" s="9">
        <f t="shared" si="1288"/>
        <v>0</v>
      </c>
      <c r="S1510" s="9">
        <f t="shared" si="1288"/>
        <v>2917</v>
      </c>
      <c r="T1510" s="9">
        <f t="shared" si="1288"/>
        <v>0</v>
      </c>
      <c r="U1510" s="9">
        <f t="shared" si="1288"/>
        <v>0</v>
      </c>
      <c r="V1510" s="9">
        <f t="shared" si="1288"/>
        <v>0</v>
      </c>
      <c r="W1510" s="9">
        <f t="shared" si="1288"/>
        <v>0</v>
      </c>
      <c r="X1510" s="9">
        <f t="shared" si="1288"/>
        <v>0</v>
      </c>
      <c r="Y1510" s="9">
        <f t="shared" si="1288"/>
        <v>2917</v>
      </c>
      <c r="Z1510" s="9">
        <f t="shared" si="1288"/>
        <v>0</v>
      </c>
    </row>
    <row r="1511" spans="1:26" ht="33" hidden="1" x14ac:dyDescent="0.25">
      <c r="A1511" s="25" t="s">
        <v>37</v>
      </c>
      <c r="B1511" s="30" t="s">
        <v>494</v>
      </c>
      <c r="C1511" s="31" t="s">
        <v>22</v>
      </c>
      <c r="D1511" s="31" t="s">
        <v>60</v>
      </c>
      <c r="E1511" s="30" t="s">
        <v>250</v>
      </c>
      <c r="F1511" s="31" t="s">
        <v>38</v>
      </c>
      <c r="G1511" s="9">
        <f>3223-94</f>
        <v>3129</v>
      </c>
      <c r="H1511" s="9"/>
      <c r="I1511" s="9">
        <v>-212</v>
      </c>
      <c r="J1511" s="86"/>
      <c r="K1511" s="86"/>
      <c r="L1511" s="86"/>
      <c r="M1511" s="9">
        <f>G1511+I1511+J1511+K1511+L1511</f>
        <v>2917</v>
      </c>
      <c r="N1511" s="9">
        <f>H1511+L1511</f>
        <v>0</v>
      </c>
      <c r="O1511" s="9"/>
      <c r="P1511" s="87"/>
      <c r="Q1511" s="87"/>
      <c r="R1511" s="87"/>
      <c r="S1511" s="9">
        <f>M1511+O1511+P1511+Q1511+R1511</f>
        <v>2917</v>
      </c>
      <c r="T1511" s="9">
        <f>N1511+R1511</f>
        <v>0</v>
      </c>
      <c r="U1511" s="9"/>
      <c r="V1511" s="87"/>
      <c r="W1511" s="87"/>
      <c r="X1511" s="87"/>
      <c r="Y1511" s="9">
        <f>S1511+U1511+V1511+W1511+X1511</f>
        <v>2917</v>
      </c>
      <c r="Z1511" s="9">
        <f>T1511+X1511</f>
        <v>0</v>
      </c>
    </row>
    <row r="1512" spans="1:26" hidden="1" x14ac:dyDescent="0.25">
      <c r="A1512" s="25" t="s">
        <v>66</v>
      </c>
      <c r="B1512" s="30" t="s">
        <v>494</v>
      </c>
      <c r="C1512" s="31" t="s">
        <v>22</v>
      </c>
      <c r="D1512" s="31" t="s">
        <v>60</v>
      </c>
      <c r="E1512" s="30" t="s">
        <v>250</v>
      </c>
      <c r="F1512" s="31" t="s">
        <v>67</v>
      </c>
      <c r="G1512" s="9">
        <f t="shared" ref="G1512:Z1512" si="1289">G1513</f>
        <v>222</v>
      </c>
      <c r="H1512" s="9">
        <f t="shared" si="1289"/>
        <v>0</v>
      </c>
      <c r="I1512" s="9">
        <f t="shared" si="1289"/>
        <v>0</v>
      </c>
      <c r="J1512" s="9">
        <f t="shared" si="1289"/>
        <v>0</v>
      </c>
      <c r="K1512" s="9">
        <f t="shared" si="1289"/>
        <v>0</v>
      </c>
      <c r="L1512" s="9">
        <f t="shared" si="1289"/>
        <v>0</v>
      </c>
      <c r="M1512" s="9">
        <f t="shared" si="1289"/>
        <v>222</v>
      </c>
      <c r="N1512" s="9">
        <f t="shared" si="1289"/>
        <v>0</v>
      </c>
      <c r="O1512" s="9">
        <f t="shared" si="1289"/>
        <v>0</v>
      </c>
      <c r="P1512" s="9">
        <f t="shared" si="1289"/>
        <v>0</v>
      </c>
      <c r="Q1512" s="9">
        <f t="shared" si="1289"/>
        <v>0</v>
      </c>
      <c r="R1512" s="9">
        <f t="shared" si="1289"/>
        <v>0</v>
      </c>
      <c r="S1512" s="9">
        <f t="shared" si="1289"/>
        <v>222</v>
      </c>
      <c r="T1512" s="9">
        <f t="shared" si="1289"/>
        <v>0</v>
      </c>
      <c r="U1512" s="9">
        <f t="shared" si="1289"/>
        <v>0</v>
      </c>
      <c r="V1512" s="9">
        <f t="shared" si="1289"/>
        <v>0</v>
      </c>
      <c r="W1512" s="9">
        <f t="shared" si="1289"/>
        <v>0</v>
      </c>
      <c r="X1512" s="9">
        <f t="shared" si="1289"/>
        <v>0</v>
      </c>
      <c r="Y1512" s="9">
        <f t="shared" si="1289"/>
        <v>222</v>
      </c>
      <c r="Z1512" s="9">
        <f t="shared" si="1289"/>
        <v>0</v>
      </c>
    </row>
    <row r="1513" spans="1:26" hidden="1" x14ac:dyDescent="0.25">
      <c r="A1513" s="25" t="s">
        <v>68</v>
      </c>
      <c r="B1513" s="30" t="s">
        <v>494</v>
      </c>
      <c r="C1513" s="31" t="s">
        <v>22</v>
      </c>
      <c r="D1513" s="31" t="s">
        <v>60</v>
      </c>
      <c r="E1513" s="30" t="s">
        <v>250</v>
      </c>
      <c r="F1513" s="31" t="s">
        <v>69</v>
      </c>
      <c r="G1513" s="9">
        <v>222</v>
      </c>
      <c r="H1513" s="9"/>
      <c r="I1513" s="9"/>
      <c r="J1513" s="86"/>
      <c r="K1513" s="86"/>
      <c r="L1513" s="86"/>
      <c r="M1513" s="9">
        <f>G1513+I1513+J1513+K1513+L1513</f>
        <v>222</v>
      </c>
      <c r="N1513" s="9">
        <f>H1513+L1513</f>
        <v>0</v>
      </c>
      <c r="O1513" s="9"/>
      <c r="P1513" s="87"/>
      <c r="Q1513" s="87"/>
      <c r="R1513" s="87"/>
      <c r="S1513" s="9">
        <f>M1513+O1513+P1513+Q1513+R1513</f>
        <v>222</v>
      </c>
      <c r="T1513" s="9">
        <f>N1513+R1513</f>
        <v>0</v>
      </c>
      <c r="U1513" s="9"/>
      <c r="V1513" s="87"/>
      <c r="W1513" s="87"/>
      <c r="X1513" s="87"/>
      <c r="Y1513" s="9">
        <f>S1513+U1513+V1513+W1513+X1513</f>
        <v>222</v>
      </c>
      <c r="Z1513" s="9">
        <f>T1513+X1513</f>
        <v>0</v>
      </c>
    </row>
    <row r="1514" spans="1:26" hidden="1" x14ac:dyDescent="0.25">
      <c r="A1514" s="25"/>
      <c r="B1514" s="30"/>
      <c r="C1514" s="31"/>
      <c r="D1514" s="31"/>
      <c r="E1514" s="30"/>
      <c r="F1514" s="31"/>
      <c r="G1514" s="9"/>
      <c r="H1514" s="9"/>
      <c r="I1514" s="86"/>
      <c r="J1514" s="86"/>
      <c r="K1514" s="86"/>
      <c r="L1514" s="86"/>
      <c r="M1514" s="86"/>
      <c r="N1514" s="86"/>
      <c r="O1514" s="87"/>
      <c r="P1514" s="87"/>
      <c r="Q1514" s="87"/>
      <c r="R1514" s="87"/>
      <c r="S1514" s="87"/>
      <c r="T1514" s="87"/>
      <c r="U1514" s="87"/>
      <c r="V1514" s="87"/>
      <c r="W1514" s="87"/>
      <c r="X1514" s="87"/>
      <c r="Y1514" s="87"/>
      <c r="Z1514" s="87"/>
    </row>
    <row r="1515" spans="1:26" ht="18.75" hidden="1" x14ac:dyDescent="0.3">
      <c r="A1515" s="23" t="s">
        <v>32</v>
      </c>
      <c r="B1515" s="24" t="s">
        <v>494</v>
      </c>
      <c r="C1515" s="24" t="s">
        <v>33</v>
      </c>
      <c r="D1515" s="24" t="s">
        <v>17</v>
      </c>
      <c r="E1515" s="24"/>
      <c r="F1515" s="56"/>
      <c r="G1515" s="15">
        <f>G1516</f>
        <v>10081</v>
      </c>
      <c r="H1515" s="15">
        <f t="shared" ref="H1515:Z1515" si="1290">H1516</f>
        <v>0</v>
      </c>
      <c r="I1515" s="15">
        <f t="shared" si="1290"/>
        <v>0</v>
      </c>
      <c r="J1515" s="15">
        <f t="shared" si="1290"/>
        <v>0</v>
      </c>
      <c r="K1515" s="15">
        <f t="shared" si="1290"/>
        <v>0</v>
      </c>
      <c r="L1515" s="15">
        <f t="shared" si="1290"/>
        <v>0</v>
      </c>
      <c r="M1515" s="15">
        <f t="shared" si="1290"/>
        <v>10081</v>
      </c>
      <c r="N1515" s="15">
        <f t="shared" si="1290"/>
        <v>0</v>
      </c>
      <c r="O1515" s="15">
        <f t="shared" si="1290"/>
        <v>0</v>
      </c>
      <c r="P1515" s="15">
        <f t="shared" si="1290"/>
        <v>0</v>
      </c>
      <c r="Q1515" s="15">
        <f t="shared" si="1290"/>
        <v>0</v>
      </c>
      <c r="R1515" s="15">
        <f t="shared" si="1290"/>
        <v>0</v>
      </c>
      <c r="S1515" s="15">
        <f t="shared" si="1290"/>
        <v>10081</v>
      </c>
      <c r="T1515" s="15">
        <f t="shared" si="1290"/>
        <v>0</v>
      </c>
      <c r="U1515" s="15">
        <f t="shared" si="1290"/>
        <v>0</v>
      </c>
      <c r="V1515" s="15">
        <f t="shared" si="1290"/>
        <v>0</v>
      </c>
      <c r="W1515" s="15">
        <f t="shared" si="1290"/>
        <v>0</v>
      </c>
      <c r="X1515" s="15">
        <f t="shared" si="1290"/>
        <v>0</v>
      </c>
      <c r="Y1515" s="15">
        <f t="shared" si="1290"/>
        <v>10081</v>
      </c>
      <c r="Z1515" s="15">
        <f t="shared" si="1290"/>
        <v>0</v>
      </c>
    </row>
    <row r="1516" spans="1:26" ht="66" hidden="1" x14ac:dyDescent="0.25">
      <c r="A1516" s="44" t="s">
        <v>537</v>
      </c>
      <c r="B1516" s="30" t="s">
        <v>494</v>
      </c>
      <c r="C1516" s="31" t="s">
        <v>33</v>
      </c>
      <c r="D1516" s="31" t="s">
        <v>17</v>
      </c>
      <c r="E1516" s="30" t="s">
        <v>126</v>
      </c>
      <c r="F1516" s="31"/>
      <c r="G1516" s="9">
        <f>G1521+G1517</f>
        <v>10081</v>
      </c>
      <c r="H1516" s="9">
        <f t="shared" ref="H1516:N1516" si="1291">H1521+H1517</f>
        <v>0</v>
      </c>
      <c r="I1516" s="9">
        <f t="shared" si="1291"/>
        <v>0</v>
      </c>
      <c r="J1516" s="9">
        <f t="shared" si="1291"/>
        <v>0</v>
      </c>
      <c r="K1516" s="9">
        <f t="shared" si="1291"/>
        <v>0</v>
      </c>
      <c r="L1516" s="9">
        <f t="shared" si="1291"/>
        <v>0</v>
      </c>
      <c r="M1516" s="9">
        <f t="shared" si="1291"/>
        <v>10081</v>
      </c>
      <c r="N1516" s="9">
        <f t="shared" si="1291"/>
        <v>0</v>
      </c>
      <c r="O1516" s="9">
        <f t="shared" ref="O1516:T1516" si="1292">O1521+O1517</f>
        <v>0</v>
      </c>
      <c r="P1516" s="9">
        <f t="shared" si="1292"/>
        <v>0</v>
      </c>
      <c r="Q1516" s="9">
        <f t="shared" si="1292"/>
        <v>0</v>
      </c>
      <c r="R1516" s="9">
        <f t="shared" si="1292"/>
        <v>0</v>
      </c>
      <c r="S1516" s="9">
        <f t="shared" si="1292"/>
        <v>10081</v>
      </c>
      <c r="T1516" s="9">
        <f t="shared" si="1292"/>
        <v>0</v>
      </c>
      <c r="U1516" s="9">
        <f t="shared" ref="U1516:Z1516" si="1293">U1521+U1517</f>
        <v>0</v>
      </c>
      <c r="V1516" s="9">
        <f t="shared" si="1293"/>
        <v>0</v>
      </c>
      <c r="W1516" s="9">
        <f t="shared" si="1293"/>
        <v>0</v>
      </c>
      <c r="X1516" s="9">
        <f t="shared" si="1293"/>
        <v>0</v>
      </c>
      <c r="Y1516" s="9">
        <f t="shared" si="1293"/>
        <v>10081</v>
      </c>
      <c r="Z1516" s="9">
        <f t="shared" si="1293"/>
        <v>0</v>
      </c>
    </row>
    <row r="1517" spans="1:26" hidden="1" x14ac:dyDescent="0.25">
      <c r="A1517" s="25" t="s">
        <v>15</v>
      </c>
      <c r="B1517" s="30" t="s">
        <v>494</v>
      </c>
      <c r="C1517" s="31" t="s">
        <v>33</v>
      </c>
      <c r="D1517" s="31" t="s">
        <v>17</v>
      </c>
      <c r="E1517" s="30" t="s">
        <v>677</v>
      </c>
      <c r="F1517" s="31"/>
      <c r="G1517" s="9">
        <f>G1518</f>
        <v>231</v>
      </c>
      <c r="H1517" s="9">
        <f t="shared" ref="H1517:W1519" si="1294">H1518</f>
        <v>0</v>
      </c>
      <c r="I1517" s="9">
        <f t="shared" si="1294"/>
        <v>0</v>
      </c>
      <c r="J1517" s="9">
        <f t="shared" si="1294"/>
        <v>0</v>
      </c>
      <c r="K1517" s="9">
        <f t="shared" si="1294"/>
        <v>0</v>
      </c>
      <c r="L1517" s="9">
        <f t="shared" si="1294"/>
        <v>0</v>
      </c>
      <c r="M1517" s="9">
        <f t="shared" si="1294"/>
        <v>231</v>
      </c>
      <c r="N1517" s="9">
        <f t="shared" si="1294"/>
        <v>0</v>
      </c>
      <c r="O1517" s="9">
        <f t="shared" si="1294"/>
        <v>0</v>
      </c>
      <c r="P1517" s="9">
        <f t="shared" si="1294"/>
        <v>0</v>
      </c>
      <c r="Q1517" s="9">
        <f t="shared" si="1294"/>
        <v>0</v>
      </c>
      <c r="R1517" s="9">
        <f t="shared" si="1294"/>
        <v>0</v>
      </c>
      <c r="S1517" s="9">
        <f t="shared" si="1294"/>
        <v>231</v>
      </c>
      <c r="T1517" s="9">
        <f t="shared" si="1294"/>
        <v>0</v>
      </c>
      <c r="U1517" s="9">
        <f t="shared" si="1294"/>
        <v>0</v>
      </c>
      <c r="V1517" s="9">
        <f t="shared" si="1294"/>
        <v>0</v>
      </c>
      <c r="W1517" s="9">
        <f t="shared" si="1294"/>
        <v>0</v>
      </c>
      <c r="X1517" s="9">
        <f t="shared" ref="U1517:Z1519" si="1295">X1518</f>
        <v>0</v>
      </c>
      <c r="Y1517" s="9">
        <f t="shared" si="1295"/>
        <v>231</v>
      </c>
      <c r="Z1517" s="9">
        <f t="shared" si="1295"/>
        <v>0</v>
      </c>
    </row>
    <row r="1518" spans="1:26" hidden="1" x14ac:dyDescent="0.25">
      <c r="A1518" s="25" t="s">
        <v>251</v>
      </c>
      <c r="B1518" s="30" t="s">
        <v>494</v>
      </c>
      <c r="C1518" s="31" t="s">
        <v>33</v>
      </c>
      <c r="D1518" s="31" t="s">
        <v>17</v>
      </c>
      <c r="E1518" s="30" t="s">
        <v>676</v>
      </c>
      <c r="F1518" s="31"/>
      <c r="G1518" s="9">
        <f>G1519</f>
        <v>231</v>
      </c>
      <c r="H1518" s="9">
        <f t="shared" si="1294"/>
        <v>0</v>
      </c>
      <c r="I1518" s="9">
        <f t="shared" si="1294"/>
        <v>0</v>
      </c>
      <c r="J1518" s="9">
        <f t="shared" si="1294"/>
        <v>0</v>
      </c>
      <c r="K1518" s="9">
        <f t="shared" si="1294"/>
        <v>0</v>
      </c>
      <c r="L1518" s="9">
        <f t="shared" si="1294"/>
        <v>0</v>
      </c>
      <c r="M1518" s="9">
        <f t="shared" si="1294"/>
        <v>231</v>
      </c>
      <c r="N1518" s="9">
        <f t="shared" si="1294"/>
        <v>0</v>
      </c>
      <c r="O1518" s="9">
        <f t="shared" si="1294"/>
        <v>0</v>
      </c>
      <c r="P1518" s="9">
        <f t="shared" si="1294"/>
        <v>0</v>
      </c>
      <c r="Q1518" s="9">
        <f t="shared" si="1294"/>
        <v>0</v>
      </c>
      <c r="R1518" s="9">
        <f t="shared" si="1294"/>
        <v>0</v>
      </c>
      <c r="S1518" s="9">
        <f t="shared" si="1294"/>
        <v>231</v>
      </c>
      <c r="T1518" s="9">
        <f t="shared" si="1294"/>
        <v>0</v>
      </c>
      <c r="U1518" s="9">
        <f t="shared" si="1295"/>
        <v>0</v>
      </c>
      <c r="V1518" s="9">
        <f t="shared" si="1295"/>
        <v>0</v>
      </c>
      <c r="W1518" s="9">
        <f t="shared" si="1295"/>
        <v>0</v>
      </c>
      <c r="X1518" s="9">
        <f t="shared" si="1295"/>
        <v>0</v>
      </c>
      <c r="Y1518" s="9">
        <f t="shared" si="1295"/>
        <v>231</v>
      </c>
      <c r="Z1518" s="9">
        <f t="shared" si="1295"/>
        <v>0</v>
      </c>
    </row>
    <row r="1519" spans="1:26" ht="33" hidden="1" x14ac:dyDescent="0.25">
      <c r="A1519" s="25" t="s">
        <v>243</v>
      </c>
      <c r="B1519" s="30" t="s">
        <v>494</v>
      </c>
      <c r="C1519" s="31" t="s">
        <v>33</v>
      </c>
      <c r="D1519" s="31" t="s">
        <v>17</v>
      </c>
      <c r="E1519" s="30" t="s">
        <v>676</v>
      </c>
      <c r="F1519" s="31">
        <v>200</v>
      </c>
      <c r="G1519" s="9">
        <f>G1520</f>
        <v>231</v>
      </c>
      <c r="H1519" s="9">
        <f t="shared" si="1294"/>
        <v>0</v>
      </c>
      <c r="I1519" s="9">
        <f t="shared" si="1294"/>
        <v>0</v>
      </c>
      <c r="J1519" s="9">
        <f t="shared" si="1294"/>
        <v>0</v>
      </c>
      <c r="K1519" s="9">
        <f t="shared" si="1294"/>
        <v>0</v>
      </c>
      <c r="L1519" s="9">
        <f t="shared" si="1294"/>
        <v>0</v>
      </c>
      <c r="M1519" s="9">
        <f t="shared" si="1294"/>
        <v>231</v>
      </c>
      <c r="N1519" s="9">
        <f t="shared" si="1294"/>
        <v>0</v>
      </c>
      <c r="O1519" s="9">
        <f t="shared" si="1294"/>
        <v>0</v>
      </c>
      <c r="P1519" s="9">
        <f t="shared" si="1294"/>
        <v>0</v>
      </c>
      <c r="Q1519" s="9">
        <f t="shared" si="1294"/>
        <v>0</v>
      </c>
      <c r="R1519" s="9">
        <f t="shared" si="1294"/>
        <v>0</v>
      </c>
      <c r="S1519" s="9">
        <f t="shared" si="1294"/>
        <v>231</v>
      </c>
      <c r="T1519" s="9">
        <f t="shared" si="1294"/>
        <v>0</v>
      </c>
      <c r="U1519" s="9">
        <f t="shared" si="1295"/>
        <v>0</v>
      </c>
      <c r="V1519" s="9">
        <f t="shared" si="1295"/>
        <v>0</v>
      </c>
      <c r="W1519" s="9">
        <f t="shared" si="1295"/>
        <v>0</v>
      </c>
      <c r="X1519" s="9">
        <f t="shared" si="1295"/>
        <v>0</v>
      </c>
      <c r="Y1519" s="9">
        <f t="shared" si="1295"/>
        <v>231</v>
      </c>
      <c r="Z1519" s="9">
        <f t="shared" si="1295"/>
        <v>0</v>
      </c>
    </row>
    <row r="1520" spans="1:26" ht="33" hidden="1" x14ac:dyDescent="0.25">
      <c r="A1520" s="25" t="s">
        <v>37</v>
      </c>
      <c r="B1520" s="30" t="s">
        <v>494</v>
      </c>
      <c r="C1520" s="31" t="s">
        <v>33</v>
      </c>
      <c r="D1520" s="31" t="s">
        <v>17</v>
      </c>
      <c r="E1520" s="30" t="s">
        <v>676</v>
      </c>
      <c r="F1520" s="31">
        <v>240</v>
      </c>
      <c r="G1520" s="9">
        <v>231</v>
      </c>
      <c r="H1520" s="9"/>
      <c r="I1520" s="86"/>
      <c r="J1520" s="86"/>
      <c r="K1520" s="86"/>
      <c r="L1520" s="86"/>
      <c r="M1520" s="9">
        <f>G1520+I1520+J1520+K1520+L1520</f>
        <v>231</v>
      </c>
      <c r="N1520" s="9">
        <f>H1520+L1520</f>
        <v>0</v>
      </c>
      <c r="O1520" s="87"/>
      <c r="P1520" s="87"/>
      <c r="Q1520" s="87"/>
      <c r="R1520" s="87"/>
      <c r="S1520" s="9">
        <f>M1520+O1520+P1520+Q1520+R1520</f>
        <v>231</v>
      </c>
      <c r="T1520" s="9">
        <f>N1520+R1520</f>
        <v>0</v>
      </c>
      <c r="U1520" s="87"/>
      <c r="V1520" s="87"/>
      <c r="W1520" s="87"/>
      <c r="X1520" s="87"/>
      <c r="Y1520" s="9">
        <f>S1520+U1520+V1520+W1520+X1520</f>
        <v>231</v>
      </c>
      <c r="Z1520" s="9">
        <f>T1520+X1520</f>
        <v>0</v>
      </c>
    </row>
    <row r="1521" spans="1:26" hidden="1" x14ac:dyDescent="0.25">
      <c r="A1521" s="25" t="s">
        <v>127</v>
      </c>
      <c r="B1521" s="30" t="s">
        <v>494</v>
      </c>
      <c r="C1521" s="31" t="s">
        <v>33</v>
      </c>
      <c r="D1521" s="31" t="s">
        <v>17</v>
      </c>
      <c r="E1521" s="30" t="s">
        <v>128</v>
      </c>
      <c r="F1521" s="31"/>
      <c r="G1521" s="9">
        <f>G1522+G1525+G1528+G1531+G1534</f>
        <v>9850</v>
      </c>
      <c r="H1521" s="9">
        <f t="shared" ref="H1521:N1521" si="1296">H1522+H1525+H1528+H1531+H1534</f>
        <v>0</v>
      </c>
      <c r="I1521" s="9">
        <f t="shared" si="1296"/>
        <v>0</v>
      </c>
      <c r="J1521" s="9">
        <f t="shared" si="1296"/>
        <v>0</v>
      </c>
      <c r="K1521" s="9">
        <f t="shared" si="1296"/>
        <v>0</v>
      </c>
      <c r="L1521" s="9">
        <f t="shared" si="1296"/>
        <v>0</v>
      </c>
      <c r="M1521" s="9">
        <f t="shared" si="1296"/>
        <v>9850</v>
      </c>
      <c r="N1521" s="9">
        <f t="shared" si="1296"/>
        <v>0</v>
      </c>
      <c r="O1521" s="9">
        <f t="shared" ref="O1521:T1521" si="1297">O1522+O1525+O1528+O1531+O1534</f>
        <v>0</v>
      </c>
      <c r="P1521" s="9">
        <f t="shared" si="1297"/>
        <v>0</v>
      </c>
      <c r="Q1521" s="9">
        <f t="shared" si="1297"/>
        <v>0</v>
      </c>
      <c r="R1521" s="9">
        <f t="shared" si="1297"/>
        <v>0</v>
      </c>
      <c r="S1521" s="9">
        <f t="shared" si="1297"/>
        <v>9850</v>
      </c>
      <c r="T1521" s="9">
        <f t="shared" si="1297"/>
        <v>0</v>
      </c>
      <c r="U1521" s="9">
        <f t="shared" ref="U1521:Z1521" si="1298">U1522+U1525+U1528+U1531+U1534</f>
        <v>0</v>
      </c>
      <c r="V1521" s="9">
        <f t="shared" si="1298"/>
        <v>0</v>
      </c>
      <c r="W1521" s="9">
        <f t="shared" si="1298"/>
        <v>0</v>
      </c>
      <c r="X1521" s="9">
        <f t="shared" si="1298"/>
        <v>0</v>
      </c>
      <c r="Y1521" s="9">
        <f t="shared" si="1298"/>
        <v>9850</v>
      </c>
      <c r="Z1521" s="9">
        <f t="shared" si="1298"/>
        <v>0</v>
      </c>
    </row>
    <row r="1522" spans="1:26" ht="82.5" hidden="1" x14ac:dyDescent="0.25">
      <c r="A1522" s="25" t="s">
        <v>555</v>
      </c>
      <c r="B1522" s="30" t="s">
        <v>494</v>
      </c>
      <c r="C1522" s="31" t="s">
        <v>33</v>
      </c>
      <c r="D1522" s="31" t="s">
        <v>17</v>
      </c>
      <c r="E1522" s="30" t="s">
        <v>554</v>
      </c>
      <c r="F1522" s="31"/>
      <c r="G1522" s="9">
        <f t="shared" ref="G1522:V1523" si="1299">G1523</f>
        <v>2687</v>
      </c>
      <c r="H1522" s="9">
        <f t="shared" si="1299"/>
        <v>0</v>
      </c>
      <c r="I1522" s="9">
        <f t="shared" si="1299"/>
        <v>0</v>
      </c>
      <c r="J1522" s="9">
        <f t="shared" si="1299"/>
        <v>0</v>
      </c>
      <c r="K1522" s="9">
        <f t="shared" si="1299"/>
        <v>0</v>
      </c>
      <c r="L1522" s="9">
        <f t="shared" si="1299"/>
        <v>0</v>
      </c>
      <c r="M1522" s="9">
        <f t="shared" si="1299"/>
        <v>2687</v>
      </c>
      <c r="N1522" s="9">
        <f t="shared" si="1299"/>
        <v>0</v>
      </c>
      <c r="O1522" s="9">
        <f t="shared" si="1299"/>
        <v>0</v>
      </c>
      <c r="P1522" s="9">
        <f t="shared" si="1299"/>
        <v>0</v>
      </c>
      <c r="Q1522" s="9">
        <f t="shared" si="1299"/>
        <v>0</v>
      </c>
      <c r="R1522" s="9">
        <f t="shared" si="1299"/>
        <v>0</v>
      </c>
      <c r="S1522" s="9">
        <f t="shared" si="1299"/>
        <v>2687</v>
      </c>
      <c r="T1522" s="9">
        <f t="shared" si="1299"/>
        <v>0</v>
      </c>
      <c r="U1522" s="9">
        <f t="shared" si="1299"/>
        <v>0</v>
      </c>
      <c r="V1522" s="9">
        <f t="shared" si="1299"/>
        <v>0</v>
      </c>
      <c r="W1522" s="9">
        <f t="shared" ref="U1522:Z1523" si="1300">W1523</f>
        <v>0</v>
      </c>
      <c r="X1522" s="9">
        <f t="shared" si="1300"/>
        <v>0</v>
      </c>
      <c r="Y1522" s="9">
        <f t="shared" si="1300"/>
        <v>2687</v>
      </c>
      <c r="Z1522" s="9">
        <f t="shared" si="1300"/>
        <v>0</v>
      </c>
    </row>
    <row r="1523" spans="1:26" ht="33" hidden="1" x14ac:dyDescent="0.25">
      <c r="A1523" s="25" t="s">
        <v>12</v>
      </c>
      <c r="B1523" s="30" t="s">
        <v>494</v>
      </c>
      <c r="C1523" s="31" t="s">
        <v>33</v>
      </c>
      <c r="D1523" s="31" t="s">
        <v>17</v>
      </c>
      <c r="E1523" s="30" t="s">
        <v>554</v>
      </c>
      <c r="F1523" s="31">
        <v>600</v>
      </c>
      <c r="G1523" s="9">
        <f t="shared" si="1299"/>
        <v>2687</v>
      </c>
      <c r="H1523" s="9">
        <f t="shared" si="1299"/>
        <v>0</v>
      </c>
      <c r="I1523" s="9">
        <f t="shared" si="1299"/>
        <v>0</v>
      </c>
      <c r="J1523" s="9">
        <f t="shared" si="1299"/>
        <v>0</v>
      </c>
      <c r="K1523" s="9">
        <f t="shared" si="1299"/>
        <v>0</v>
      </c>
      <c r="L1523" s="9">
        <f t="shared" si="1299"/>
        <v>0</v>
      </c>
      <c r="M1523" s="9">
        <f t="shared" si="1299"/>
        <v>2687</v>
      </c>
      <c r="N1523" s="9">
        <f t="shared" si="1299"/>
        <v>0</v>
      </c>
      <c r="O1523" s="9">
        <f t="shared" si="1299"/>
        <v>0</v>
      </c>
      <c r="P1523" s="9">
        <f t="shared" si="1299"/>
        <v>0</v>
      </c>
      <c r="Q1523" s="9">
        <f t="shared" si="1299"/>
        <v>0</v>
      </c>
      <c r="R1523" s="9">
        <f t="shared" si="1299"/>
        <v>0</v>
      </c>
      <c r="S1523" s="9">
        <f t="shared" si="1299"/>
        <v>2687</v>
      </c>
      <c r="T1523" s="9">
        <f t="shared" si="1299"/>
        <v>0</v>
      </c>
      <c r="U1523" s="9">
        <f t="shared" si="1300"/>
        <v>0</v>
      </c>
      <c r="V1523" s="9">
        <f t="shared" si="1300"/>
        <v>0</v>
      </c>
      <c r="W1523" s="9">
        <f t="shared" si="1300"/>
        <v>0</v>
      </c>
      <c r="X1523" s="9">
        <f t="shared" si="1300"/>
        <v>0</v>
      </c>
      <c r="Y1523" s="9">
        <f t="shared" si="1300"/>
        <v>2687</v>
      </c>
      <c r="Z1523" s="9">
        <f t="shared" si="1300"/>
        <v>0</v>
      </c>
    </row>
    <row r="1524" spans="1:26" ht="33" hidden="1" x14ac:dyDescent="0.25">
      <c r="A1524" s="25" t="s">
        <v>131</v>
      </c>
      <c r="B1524" s="30" t="s">
        <v>494</v>
      </c>
      <c r="C1524" s="31" t="s">
        <v>33</v>
      </c>
      <c r="D1524" s="31" t="s">
        <v>17</v>
      </c>
      <c r="E1524" s="30" t="s">
        <v>554</v>
      </c>
      <c r="F1524" s="31" t="s">
        <v>132</v>
      </c>
      <c r="G1524" s="9">
        <v>2687</v>
      </c>
      <c r="H1524" s="9"/>
      <c r="I1524" s="86"/>
      <c r="J1524" s="86"/>
      <c r="K1524" s="86"/>
      <c r="L1524" s="86"/>
      <c r="M1524" s="9">
        <f>G1524+I1524+J1524+K1524+L1524</f>
        <v>2687</v>
      </c>
      <c r="N1524" s="9">
        <f>H1524+L1524</f>
        <v>0</v>
      </c>
      <c r="O1524" s="87"/>
      <c r="P1524" s="87"/>
      <c r="Q1524" s="87"/>
      <c r="R1524" s="87"/>
      <c r="S1524" s="9">
        <f>M1524+O1524+P1524+Q1524+R1524</f>
        <v>2687</v>
      </c>
      <c r="T1524" s="9">
        <f>N1524+R1524</f>
        <v>0</v>
      </c>
      <c r="U1524" s="87"/>
      <c r="V1524" s="87"/>
      <c r="W1524" s="87"/>
      <c r="X1524" s="87"/>
      <c r="Y1524" s="9">
        <f>S1524+U1524+V1524+W1524+X1524</f>
        <v>2687</v>
      </c>
      <c r="Z1524" s="9">
        <f>T1524+X1524</f>
        <v>0</v>
      </c>
    </row>
    <row r="1525" spans="1:26" ht="49.5" hidden="1" x14ac:dyDescent="0.25">
      <c r="A1525" s="25" t="s">
        <v>254</v>
      </c>
      <c r="B1525" s="30" t="s">
        <v>494</v>
      </c>
      <c r="C1525" s="31" t="s">
        <v>33</v>
      </c>
      <c r="D1525" s="31" t="s">
        <v>17</v>
      </c>
      <c r="E1525" s="30" t="s">
        <v>460</v>
      </c>
      <c r="F1525" s="31"/>
      <c r="G1525" s="9">
        <f t="shared" ref="G1525:V1526" si="1301">G1526</f>
        <v>1000</v>
      </c>
      <c r="H1525" s="9">
        <f t="shared" si="1301"/>
        <v>0</v>
      </c>
      <c r="I1525" s="9">
        <f t="shared" si="1301"/>
        <v>0</v>
      </c>
      <c r="J1525" s="9">
        <f t="shared" si="1301"/>
        <v>0</v>
      </c>
      <c r="K1525" s="9">
        <f t="shared" si="1301"/>
        <v>0</v>
      </c>
      <c r="L1525" s="9">
        <f t="shared" si="1301"/>
        <v>0</v>
      </c>
      <c r="M1525" s="9">
        <f t="shared" si="1301"/>
        <v>1000</v>
      </c>
      <c r="N1525" s="9">
        <f t="shared" si="1301"/>
        <v>0</v>
      </c>
      <c r="O1525" s="9">
        <f t="shared" si="1301"/>
        <v>0</v>
      </c>
      <c r="P1525" s="9">
        <f t="shared" si="1301"/>
        <v>0</v>
      </c>
      <c r="Q1525" s="9">
        <f t="shared" si="1301"/>
        <v>0</v>
      </c>
      <c r="R1525" s="9">
        <f t="shared" si="1301"/>
        <v>0</v>
      </c>
      <c r="S1525" s="9">
        <f t="shared" si="1301"/>
        <v>1000</v>
      </c>
      <c r="T1525" s="9">
        <f t="shared" si="1301"/>
        <v>0</v>
      </c>
      <c r="U1525" s="9">
        <f t="shared" si="1301"/>
        <v>0</v>
      </c>
      <c r="V1525" s="9">
        <f t="shared" si="1301"/>
        <v>0</v>
      </c>
      <c r="W1525" s="9">
        <f t="shared" ref="U1525:Z1526" si="1302">W1526</f>
        <v>0</v>
      </c>
      <c r="X1525" s="9">
        <f t="shared" si="1302"/>
        <v>0</v>
      </c>
      <c r="Y1525" s="9">
        <f t="shared" si="1302"/>
        <v>1000</v>
      </c>
      <c r="Z1525" s="9">
        <f t="shared" si="1302"/>
        <v>0</v>
      </c>
    </row>
    <row r="1526" spans="1:26" ht="33" hidden="1" x14ac:dyDescent="0.25">
      <c r="A1526" s="25" t="s">
        <v>12</v>
      </c>
      <c r="B1526" s="30" t="s">
        <v>494</v>
      </c>
      <c r="C1526" s="31" t="s">
        <v>33</v>
      </c>
      <c r="D1526" s="31" t="s">
        <v>17</v>
      </c>
      <c r="E1526" s="30" t="s">
        <v>460</v>
      </c>
      <c r="F1526" s="31">
        <v>600</v>
      </c>
      <c r="G1526" s="9">
        <f t="shared" si="1301"/>
        <v>1000</v>
      </c>
      <c r="H1526" s="9">
        <f t="shared" si="1301"/>
        <v>0</v>
      </c>
      <c r="I1526" s="9">
        <f t="shared" si="1301"/>
        <v>0</v>
      </c>
      <c r="J1526" s="9">
        <f t="shared" si="1301"/>
        <v>0</v>
      </c>
      <c r="K1526" s="9">
        <f t="shared" si="1301"/>
        <v>0</v>
      </c>
      <c r="L1526" s="9">
        <f t="shared" si="1301"/>
        <v>0</v>
      </c>
      <c r="M1526" s="9">
        <f t="shared" si="1301"/>
        <v>1000</v>
      </c>
      <c r="N1526" s="9">
        <f t="shared" si="1301"/>
        <v>0</v>
      </c>
      <c r="O1526" s="9">
        <f t="shared" si="1301"/>
        <v>0</v>
      </c>
      <c r="P1526" s="9">
        <f t="shared" si="1301"/>
        <v>0</v>
      </c>
      <c r="Q1526" s="9">
        <f t="shared" si="1301"/>
        <v>0</v>
      </c>
      <c r="R1526" s="9">
        <f t="shared" si="1301"/>
        <v>0</v>
      </c>
      <c r="S1526" s="9">
        <f t="shared" si="1301"/>
        <v>1000</v>
      </c>
      <c r="T1526" s="9">
        <f t="shared" si="1301"/>
        <v>0</v>
      </c>
      <c r="U1526" s="9">
        <f t="shared" si="1302"/>
        <v>0</v>
      </c>
      <c r="V1526" s="9">
        <f t="shared" si="1302"/>
        <v>0</v>
      </c>
      <c r="W1526" s="9">
        <f t="shared" si="1302"/>
        <v>0</v>
      </c>
      <c r="X1526" s="9">
        <f t="shared" si="1302"/>
        <v>0</v>
      </c>
      <c r="Y1526" s="9">
        <f t="shared" si="1302"/>
        <v>1000</v>
      </c>
      <c r="Z1526" s="9">
        <f t="shared" si="1302"/>
        <v>0</v>
      </c>
    </row>
    <row r="1527" spans="1:26" ht="33" hidden="1" x14ac:dyDescent="0.25">
      <c r="A1527" s="25" t="s">
        <v>131</v>
      </c>
      <c r="B1527" s="30" t="s">
        <v>494</v>
      </c>
      <c r="C1527" s="31" t="s">
        <v>33</v>
      </c>
      <c r="D1527" s="31" t="s">
        <v>17</v>
      </c>
      <c r="E1527" s="30" t="s">
        <v>460</v>
      </c>
      <c r="F1527" s="31" t="s">
        <v>132</v>
      </c>
      <c r="G1527" s="9">
        <v>1000</v>
      </c>
      <c r="H1527" s="9"/>
      <c r="I1527" s="86"/>
      <c r="J1527" s="86"/>
      <c r="K1527" s="86"/>
      <c r="L1527" s="86"/>
      <c r="M1527" s="9">
        <f>G1527+I1527+J1527+K1527+L1527</f>
        <v>1000</v>
      </c>
      <c r="N1527" s="9">
        <f>H1527+L1527</f>
        <v>0</v>
      </c>
      <c r="O1527" s="87"/>
      <c r="P1527" s="87"/>
      <c r="Q1527" s="87"/>
      <c r="R1527" s="87"/>
      <c r="S1527" s="9">
        <f>M1527+O1527+P1527+Q1527+R1527</f>
        <v>1000</v>
      </c>
      <c r="T1527" s="9">
        <f>N1527+R1527</f>
        <v>0</v>
      </c>
      <c r="U1527" s="87"/>
      <c r="V1527" s="87"/>
      <c r="W1527" s="87"/>
      <c r="X1527" s="87"/>
      <c r="Y1527" s="9">
        <f>S1527+U1527+V1527+W1527+X1527</f>
        <v>1000</v>
      </c>
      <c r="Z1527" s="9">
        <f>T1527+X1527</f>
        <v>0</v>
      </c>
    </row>
    <row r="1528" spans="1:26" ht="82.5" hidden="1" x14ac:dyDescent="0.25">
      <c r="A1528" s="25" t="s">
        <v>459</v>
      </c>
      <c r="B1528" s="30" t="s">
        <v>494</v>
      </c>
      <c r="C1528" s="31" t="s">
        <v>33</v>
      </c>
      <c r="D1528" s="31" t="s">
        <v>17</v>
      </c>
      <c r="E1528" s="30" t="s">
        <v>533</v>
      </c>
      <c r="F1528" s="31"/>
      <c r="G1528" s="9">
        <f t="shared" ref="G1528:V1529" si="1303">G1529</f>
        <v>3463</v>
      </c>
      <c r="H1528" s="9">
        <f t="shared" si="1303"/>
        <v>0</v>
      </c>
      <c r="I1528" s="9">
        <f t="shared" si="1303"/>
        <v>0</v>
      </c>
      <c r="J1528" s="9">
        <f t="shared" si="1303"/>
        <v>0</v>
      </c>
      <c r="K1528" s="9">
        <f t="shared" si="1303"/>
        <v>0</v>
      </c>
      <c r="L1528" s="9">
        <f t="shared" si="1303"/>
        <v>0</v>
      </c>
      <c r="M1528" s="9">
        <f t="shared" si="1303"/>
        <v>3463</v>
      </c>
      <c r="N1528" s="9">
        <f t="shared" si="1303"/>
        <v>0</v>
      </c>
      <c r="O1528" s="9">
        <f t="shared" si="1303"/>
        <v>0</v>
      </c>
      <c r="P1528" s="9">
        <f t="shared" si="1303"/>
        <v>0</v>
      </c>
      <c r="Q1528" s="9">
        <f t="shared" si="1303"/>
        <v>0</v>
      </c>
      <c r="R1528" s="9">
        <f t="shared" si="1303"/>
        <v>0</v>
      </c>
      <c r="S1528" s="9">
        <f t="shared" si="1303"/>
        <v>3463</v>
      </c>
      <c r="T1528" s="9">
        <f t="shared" si="1303"/>
        <v>0</v>
      </c>
      <c r="U1528" s="9">
        <f t="shared" si="1303"/>
        <v>0</v>
      </c>
      <c r="V1528" s="9">
        <f t="shared" si="1303"/>
        <v>0</v>
      </c>
      <c r="W1528" s="9">
        <f t="shared" ref="U1528:Z1529" si="1304">W1529</f>
        <v>0</v>
      </c>
      <c r="X1528" s="9">
        <f t="shared" si="1304"/>
        <v>0</v>
      </c>
      <c r="Y1528" s="9">
        <f t="shared" si="1304"/>
        <v>3463</v>
      </c>
      <c r="Z1528" s="9">
        <f t="shared" si="1304"/>
        <v>0</v>
      </c>
    </row>
    <row r="1529" spans="1:26" ht="33" hidden="1" x14ac:dyDescent="0.25">
      <c r="A1529" s="25" t="s">
        <v>12</v>
      </c>
      <c r="B1529" s="30" t="s">
        <v>494</v>
      </c>
      <c r="C1529" s="31" t="s">
        <v>33</v>
      </c>
      <c r="D1529" s="31" t="s">
        <v>17</v>
      </c>
      <c r="E1529" s="30" t="s">
        <v>533</v>
      </c>
      <c r="F1529" s="31" t="s">
        <v>13</v>
      </c>
      <c r="G1529" s="9">
        <f t="shared" si="1303"/>
        <v>3463</v>
      </c>
      <c r="H1529" s="9">
        <f t="shared" si="1303"/>
        <v>0</v>
      </c>
      <c r="I1529" s="9">
        <f t="shared" si="1303"/>
        <v>0</v>
      </c>
      <c r="J1529" s="9">
        <f t="shared" si="1303"/>
        <v>0</v>
      </c>
      <c r="K1529" s="9">
        <f t="shared" si="1303"/>
        <v>0</v>
      </c>
      <c r="L1529" s="9">
        <f t="shared" si="1303"/>
        <v>0</v>
      </c>
      <c r="M1529" s="9">
        <f t="shared" si="1303"/>
        <v>3463</v>
      </c>
      <c r="N1529" s="9">
        <f t="shared" si="1303"/>
        <v>0</v>
      </c>
      <c r="O1529" s="9">
        <f t="shared" si="1303"/>
        <v>0</v>
      </c>
      <c r="P1529" s="9">
        <f t="shared" si="1303"/>
        <v>0</v>
      </c>
      <c r="Q1529" s="9">
        <f t="shared" si="1303"/>
        <v>0</v>
      </c>
      <c r="R1529" s="9">
        <f t="shared" si="1303"/>
        <v>0</v>
      </c>
      <c r="S1529" s="9">
        <f t="shared" si="1303"/>
        <v>3463</v>
      </c>
      <c r="T1529" s="9">
        <f t="shared" si="1303"/>
        <v>0</v>
      </c>
      <c r="U1529" s="9">
        <f t="shared" si="1304"/>
        <v>0</v>
      </c>
      <c r="V1529" s="9">
        <f t="shared" si="1304"/>
        <v>0</v>
      </c>
      <c r="W1529" s="9">
        <f t="shared" si="1304"/>
        <v>0</v>
      </c>
      <c r="X1529" s="9">
        <f t="shared" si="1304"/>
        <v>0</v>
      </c>
      <c r="Y1529" s="9">
        <f t="shared" si="1304"/>
        <v>3463</v>
      </c>
      <c r="Z1529" s="9">
        <f t="shared" si="1304"/>
        <v>0</v>
      </c>
    </row>
    <row r="1530" spans="1:26" ht="33" hidden="1" x14ac:dyDescent="0.25">
      <c r="A1530" s="25" t="s">
        <v>131</v>
      </c>
      <c r="B1530" s="30" t="s">
        <v>494</v>
      </c>
      <c r="C1530" s="31" t="s">
        <v>33</v>
      </c>
      <c r="D1530" s="31" t="s">
        <v>17</v>
      </c>
      <c r="E1530" s="30" t="s">
        <v>533</v>
      </c>
      <c r="F1530" s="31" t="s">
        <v>132</v>
      </c>
      <c r="G1530" s="9">
        <v>3463</v>
      </c>
      <c r="H1530" s="9"/>
      <c r="I1530" s="86"/>
      <c r="J1530" s="86"/>
      <c r="K1530" s="86"/>
      <c r="L1530" s="86"/>
      <c r="M1530" s="9">
        <f>G1530+I1530+J1530+K1530+L1530</f>
        <v>3463</v>
      </c>
      <c r="N1530" s="9">
        <f>H1530+L1530</f>
        <v>0</v>
      </c>
      <c r="O1530" s="87"/>
      <c r="P1530" s="87"/>
      <c r="Q1530" s="87"/>
      <c r="R1530" s="87"/>
      <c r="S1530" s="9">
        <f>M1530+O1530+P1530+Q1530+R1530</f>
        <v>3463</v>
      </c>
      <c r="T1530" s="9">
        <f>N1530+R1530</f>
        <v>0</v>
      </c>
      <c r="U1530" s="87"/>
      <c r="V1530" s="87"/>
      <c r="W1530" s="87"/>
      <c r="X1530" s="87"/>
      <c r="Y1530" s="9">
        <f>S1530+U1530+V1530+W1530+X1530</f>
        <v>3463</v>
      </c>
      <c r="Z1530" s="9">
        <f>T1530+X1530</f>
        <v>0</v>
      </c>
    </row>
    <row r="1531" spans="1:26" ht="68.25" hidden="1" customHeight="1" x14ac:dyDescent="0.25">
      <c r="A1531" s="25" t="s">
        <v>563</v>
      </c>
      <c r="B1531" s="30" t="s">
        <v>494</v>
      </c>
      <c r="C1531" s="31" t="s">
        <v>33</v>
      </c>
      <c r="D1531" s="31" t="s">
        <v>17</v>
      </c>
      <c r="E1531" s="30" t="s">
        <v>562</v>
      </c>
      <c r="F1531" s="31"/>
      <c r="G1531" s="9">
        <f>G1532</f>
        <v>2000</v>
      </c>
      <c r="H1531" s="9">
        <f t="shared" ref="H1531:W1532" si="1305">H1532</f>
        <v>0</v>
      </c>
      <c r="I1531" s="9">
        <f t="shared" si="1305"/>
        <v>0</v>
      </c>
      <c r="J1531" s="9">
        <f t="shared" si="1305"/>
        <v>0</v>
      </c>
      <c r="K1531" s="9">
        <f t="shared" si="1305"/>
        <v>0</v>
      </c>
      <c r="L1531" s="9">
        <f t="shared" si="1305"/>
        <v>0</v>
      </c>
      <c r="M1531" s="9">
        <f t="shared" si="1305"/>
        <v>2000</v>
      </c>
      <c r="N1531" s="9">
        <f t="shared" si="1305"/>
        <v>0</v>
      </c>
      <c r="O1531" s="9">
        <f t="shared" si="1305"/>
        <v>0</v>
      </c>
      <c r="P1531" s="9">
        <f t="shared" si="1305"/>
        <v>0</v>
      </c>
      <c r="Q1531" s="9">
        <f t="shared" si="1305"/>
        <v>0</v>
      </c>
      <c r="R1531" s="9">
        <f t="shared" si="1305"/>
        <v>0</v>
      </c>
      <c r="S1531" s="9">
        <f t="shared" si="1305"/>
        <v>2000</v>
      </c>
      <c r="T1531" s="9">
        <f t="shared" si="1305"/>
        <v>0</v>
      </c>
      <c r="U1531" s="9">
        <f t="shared" si="1305"/>
        <v>0</v>
      </c>
      <c r="V1531" s="9">
        <f t="shared" si="1305"/>
        <v>0</v>
      </c>
      <c r="W1531" s="9">
        <f t="shared" si="1305"/>
        <v>0</v>
      </c>
      <c r="X1531" s="9">
        <f t="shared" ref="U1531:Z1532" si="1306">X1532</f>
        <v>0</v>
      </c>
      <c r="Y1531" s="9">
        <f t="shared" si="1306"/>
        <v>2000</v>
      </c>
      <c r="Z1531" s="9">
        <f t="shared" si="1306"/>
        <v>0</v>
      </c>
    </row>
    <row r="1532" spans="1:26" ht="33" hidden="1" x14ac:dyDescent="0.25">
      <c r="A1532" s="25" t="s">
        <v>12</v>
      </c>
      <c r="B1532" s="30" t="s">
        <v>494</v>
      </c>
      <c r="C1532" s="31" t="s">
        <v>33</v>
      </c>
      <c r="D1532" s="31" t="s">
        <v>17</v>
      </c>
      <c r="E1532" s="30" t="s">
        <v>562</v>
      </c>
      <c r="F1532" s="31" t="s">
        <v>13</v>
      </c>
      <c r="G1532" s="9">
        <f>G1533</f>
        <v>2000</v>
      </c>
      <c r="H1532" s="9">
        <f t="shared" si="1305"/>
        <v>0</v>
      </c>
      <c r="I1532" s="9">
        <f t="shared" si="1305"/>
        <v>0</v>
      </c>
      <c r="J1532" s="9">
        <f t="shared" si="1305"/>
        <v>0</v>
      </c>
      <c r="K1532" s="9">
        <f t="shared" si="1305"/>
        <v>0</v>
      </c>
      <c r="L1532" s="9">
        <f t="shared" si="1305"/>
        <v>0</v>
      </c>
      <c r="M1532" s="9">
        <f t="shared" si="1305"/>
        <v>2000</v>
      </c>
      <c r="N1532" s="9">
        <f t="shared" si="1305"/>
        <v>0</v>
      </c>
      <c r="O1532" s="9">
        <f t="shared" si="1305"/>
        <v>0</v>
      </c>
      <c r="P1532" s="9">
        <f t="shared" si="1305"/>
        <v>0</v>
      </c>
      <c r="Q1532" s="9">
        <f t="shared" si="1305"/>
        <v>0</v>
      </c>
      <c r="R1532" s="9">
        <f t="shared" si="1305"/>
        <v>0</v>
      </c>
      <c r="S1532" s="9">
        <f t="shared" si="1305"/>
        <v>2000</v>
      </c>
      <c r="T1532" s="9">
        <f t="shared" si="1305"/>
        <v>0</v>
      </c>
      <c r="U1532" s="9">
        <f t="shared" si="1306"/>
        <v>0</v>
      </c>
      <c r="V1532" s="9">
        <f t="shared" si="1306"/>
        <v>0</v>
      </c>
      <c r="W1532" s="9">
        <f t="shared" si="1306"/>
        <v>0</v>
      </c>
      <c r="X1532" s="9">
        <f t="shared" si="1306"/>
        <v>0</v>
      </c>
      <c r="Y1532" s="9">
        <f t="shared" si="1306"/>
        <v>2000</v>
      </c>
      <c r="Z1532" s="9">
        <f t="shared" si="1306"/>
        <v>0</v>
      </c>
    </row>
    <row r="1533" spans="1:26" ht="33" hidden="1" x14ac:dyDescent="0.25">
      <c r="A1533" s="25" t="s">
        <v>131</v>
      </c>
      <c r="B1533" s="30" t="s">
        <v>494</v>
      </c>
      <c r="C1533" s="31" t="s">
        <v>33</v>
      </c>
      <c r="D1533" s="31" t="s">
        <v>17</v>
      </c>
      <c r="E1533" s="30" t="s">
        <v>562</v>
      </c>
      <c r="F1533" s="31" t="s">
        <v>132</v>
      </c>
      <c r="G1533" s="9">
        <v>2000</v>
      </c>
      <c r="H1533" s="9"/>
      <c r="I1533" s="86"/>
      <c r="J1533" s="86"/>
      <c r="K1533" s="86"/>
      <c r="L1533" s="86"/>
      <c r="M1533" s="9">
        <f>G1533+I1533+J1533+K1533+L1533</f>
        <v>2000</v>
      </c>
      <c r="N1533" s="9">
        <f>H1533+L1533</f>
        <v>0</v>
      </c>
      <c r="O1533" s="87"/>
      <c r="P1533" s="87"/>
      <c r="Q1533" s="87"/>
      <c r="R1533" s="87"/>
      <c r="S1533" s="9">
        <f>M1533+O1533+P1533+Q1533+R1533</f>
        <v>2000</v>
      </c>
      <c r="T1533" s="9">
        <f>N1533+R1533</f>
        <v>0</v>
      </c>
      <c r="U1533" s="87"/>
      <c r="V1533" s="87"/>
      <c r="W1533" s="87"/>
      <c r="X1533" s="87"/>
      <c r="Y1533" s="9">
        <f>S1533+U1533+V1533+W1533+X1533</f>
        <v>2000</v>
      </c>
      <c r="Z1533" s="9">
        <f>T1533+X1533</f>
        <v>0</v>
      </c>
    </row>
    <row r="1534" spans="1:26" ht="90" hidden="1" customHeight="1" x14ac:dyDescent="0.25">
      <c r="A1534" s="25" t="s">
        <v>721</v>
      </c>
      <c r="B1534" s="30" t="s">
        <v>494</v>
      </c>
      <c r="C1534" s="31" t="s">
        <v>33</v>
      </c>
      <c r="D1534" s="31" t="s">
        <v>17</v>
      </c>
      <c r="E1534" s="30" t="s">
        <v>722</v>
      </c>
      <c r="F1534" s="31"/>
      <c r="G1534" s="9">
        <f>G1535</f>
        <v>700</v>
      </c>
      <c r="H1534" s="9">
        <f t="shared" ref="H1534:W1535" si="1307">H1535</f>
        <v>0</v>
      </c>
      <c r="I1534" s="9">
        <f t="shared" si="1307"/>
        <v>0</v>
      </c>
      <c r="J1534" s="9">
        <f t="shared" si="1307"/>
        <v>0</v>
      </c>
      <c r="K1534" s="9">
        <f t="shared" si="1307"/>
        <v>0</v>
      </c>
      <c r="L1534" s="9">
        <f t="shared" si="1307"/>
        <v>0</v>
      </c>
      <c r="M1534" s="9">
        <f t="shared" si="1307"/>
        <v>700</v>
      </c>
      <c r="N1534" s="9">
        <f t="shared" si="1307"/>
        <v>0</v>
      </c>
      <c r="O1534" s="9">
        <f t="shared" si="1307"/>
        <v>0</v>
      </c>
      <c r="P1534" s="9">
        <f t="shared" si="1307"/>
        <v>0</v>
      </c>
      <c r="Q1534" s="9">
        <f t="shared" si="1307"/>
        <v>0</v>
      </c>
      <c r="R1534" s="9">
        <f t="shared" si="1307"/>
        <v>0</v>
      </c>
      <c r="S1534" s="9">
        <f t="shared" si="1307"/>
        <v>700</v>
      </c>
      <c r="T1534" s="9">
        <f t="shared" si="1307"/>
        <v>0</v>
      </c>
      <c r="U1534" s="9">
        <f t="shared" si="1307"/>
        <v>0</v>
      </c>
      <c r="V1534" s="9">
        <f t="shared" si="1307"/>
        <v>0</v>
      </c>
      <c r="W1534" s="9">
        <f t="shared" si="1307"/>
        <v>0</v>
      </c>
      <c r="X1534" s="9">
        <f t="shared" ref="U1534:Z1535" si="1308">X1535</f>
        <v>0</v>
      </c>
      <c r="Y1534" s="9">
        <f t="shared" si="1308"/>
        <v>700</v>
      </c>
      <c r="Z1534" s="9">
        <f t="shared" si="1308"/>
        <v>0</v>
      </c>
    </row>
    <row r="1535" spans="1:26" ht="33" hidden="1" x14ac:dyDescent="0.25">
      <c r="A1535" s="25" t="s">
        <v>12</v>
      </c>
      <c r="B1535" s="30" t="s">
        <v>494</v>
      </c>
      <c r="C1535" s="31" t="s">
        <v>33</v>
      </c>
      <c r="D1535" s="31" t="s">
        <v>17</v>
      </c>
      <c r="E1535" s="30" t="s">
        <v>722</v>
      </c>
      <c r="F1535" s="31" t="s">
        <v>13</v>
      </c>
      <c r="G1535" s="9">
        <f>G1536</f>
        <v>700</v>
      </c>
      <c r="H1535" s="9">
        <f t="shared" si="1307"/>
        <v>0</v>
      </c>
      <c r="I1535" s="9">
        <f t="shared" si="1307"/>
        <v>0</v>
      </c>
      <c r="J1535" s="9">
        <f t="shared" si="1307"/>
        <v>0</v>
      </c>
      <c r="K1535" s="9">
        <f t="shared" si="1307"/>
        <v>0</v>
      </c>
      <c r="L1535" s="9">
        <f t="shared" si="1307"/>
        <v>0</v>
      </c>
      <c r="M1535" s="9">
        <f t="shared" si="1307"/>
        <v>700</v>
      </c>
      <c r="N1535" s="9">
        <f t="shared" si="1307"/>
        <v>0</v>
      </c>
      <c r="O1535" s="9">
        <f t="shared" si="1307"/>
        <v>0</v>
      </c>
      <c r="P1535" s="9">
        <f t="shared" si="1307"/>
        <v>0</v>
      </c>
      <c r="Q1535" s="9">
        <f t="shared" si="1307"/>
        <v>0</v>
      </c>
      <c r="R1535" s="9">
        <f t="shared" si="1307"/>
        <v>0</v>
      </c>
      <c r="S1535" s="9">
        <f t="shared" si="1307"/>
        <v>700</v>
      </c>
      <c r="T1535" s="9">
        <f t="shared" si="1307"/>
        <v>0</v>
      </c>
      <c r="U1535" s="9">
        <f t="shared" si="1308"/>
        <v>0</v>
      </c>
      <c r="V1535" s="9">
        <f t="shared" si="1308"/>
        <v>0</v>
      </c>
      <c r="W1535" s="9">
        <f t="shared" si="1308"/>
        <v>0</v>
      </c>
      <c r="X1535" s="9">
        <f t="shared" si="1308"/>
        <v>0</v>
      </c>
      <c r="Y1535" s="9">
        <f t="shared" si="1308"/>
        <v>700</v>
      </c>
      <c r="Z1535" s="9">
        <f t="shared" si="1308"/>
        <v>0</v>
      </c>
    </row>
    <row r="1536" spans="1:26" ht="33" hidden="1" x14ac:dyDescent="0.25">
      <c r="A1536" s="25" t="s">
        <v>131</v>
      </c>
      <c r="B1536" s="30" t="s">
        <v>494</v>
      </c>
      <c r="C1536" s="31" t="s">
        <v>33</v>
      </c>
      <c r="D1536" s="31" t="s">
        <v>17</v>
      </c>
      <c r="E1536" s="30" t="s">
        <v>722</v>
      </c>
      <c r="F1536" s="31" t="s">
        <v>132</v>
      </c>
      <c r="G1536" s="9">
        <v>700</v>
      </c>
      <c r="H1536" s="9"/>
      <c r="I1536" s="86"/>
      <c r="J1536" s="86"/>
      <c r="K1536" s="86"/>
      <c r="L1536" s="86"/>
      <c r="M1536" s="9">
        <f>G1536+I1536+J1536+K1536+L1536</f>
        <v>700</v>
      </c>
      <c r="N1536" s="9">
        <f>H1536+L1536</f>
        <v>0</v>
      </c>
      <c r="O1536" s="87"/>
      <c r="P1536" s="87"/>
      <c r="Q1536" s="87"/>
      <c r="R1536" s="87"/>
      <c r="S1536" s="9">
        <f>M1536+O1536+P1536+Q1536+R1536</f>
        <v>700</v>
      </c>
      <c r="T1536" s="9">
        <f>N1536+R1536</f>
        <v>0</v>
      </c>
      <c r="U1536" s="87"/>
      <c r="V1536" s="87"/>
      <c r="W1536" s="87"/>
      <c r="X1536" s="87"/>
      <c r="Y1536" s="9">
        <f>S1536+U1536+V1536+W1536+X1536</f>
        <v>700</v>
      </c>
      <c r="Z1536" s="9">
        <f>T1536+X1536</f>
        <v>0</v>
      </c>
    </row>
    <row r="1537" spans="1:26" hidden="1" x14ac:dyDescent="0.25">
      <c r="A1537" s="25"/>
      <c r="B1537" s="30"/>
      <c r="C1537" s="31"/>
      <c r="D1537" s="31"/>
      <c r="E1537" s="30"/>
      <c r="F1537" s="31"/>
      <c r="G1537" s="9"/>
      <c r="H1537" s="9"/>
      <c r="I1537" s="86"/>
      <c r="J1537" s="86"/>
      <c r="K1537" s="86"/>
      <c r="L1537" s="86"/>
      <c r="M1537" s="86"/>
      <c r="N1537" s="86"/>
      <c r="O1537" s="87"/>
      <c r="P1537" s="87"/>
      <c r="Q1537" s="87"/>
      <c r="R1537" s="87"/>
      <c r="S1537" s="87"/>
      <c r="T1537" s="87"/>
      <c r="U1537" s="87"/>
      <c r="V1537" s="87"/>
      <c r="W1537" s="87"/>
      <c r="X1537" s="87"/>
      <c r="Y1537" s="87"/>
      <c r="Z1537" s="87"/>
    </row>
    <row r="1538" spans="1:26" ht="40.5" hidden="1" x14ac:dyDescent="0.3">
      <c r="A1538" s="20" t="s">
        <v>498</v>
      </c>
      <c r="B1538" s="21" t="s">
        <v>538</v>
      </c>
      <c r="C1538" s="21"/>
      <c r="D1538" s="21"/>
      <c r="E1538" s="21"/>
      <c r="F1538" s="21"/>
      <c r="G1538" s="14">
        <f>G1540</f>
        <v>3282</v>
      </c>
      <c r="H1538" s="14">
        <f t="shared" ref="H1538:N1538" si="1309">H1540</f>
        <v>0</v>
      </c>
      <c r="I1538" s="14">
        <f t="shared" si="1309"/>
        <v>0</v>
      </c>
      <c r="J1538" s="14">
        <f t="shared" si="1309"/>
        <v>0</v>
      </c>
      <c r="K1538" s="14">
        <f t="shared" si="1309"/>
        <v>0</v>
      </c>
      <c r="L1538" s="14">
        <f t="shared" si="1309"/>
        <v>0</v>
      </c>
      <c r="M1538" s="14">
        <f t="shared" si="1309"/>
        <v>3282</v>
      </c>
      <c r="N1538" s="14">
        <f t="shared" si="1309"/>
        <v>0</v>
      </c>
      <c r="O1538" s="14">
        <f t="shared" ref="O1538:T1538" si="1310">O1540</f>
        <v>0</v>
      </c>
      <c r="P1538" s="14">
        <f t="shared" si="1310"/>
        <v>0</v>
      </c>
      <c r="Q1538" s="14">
        <f t="shared" si="1310"/>
        <v>0</v>
      </c>
      <c r="R1538" s="14">
        <f t="shared" si="1310"/>
        <v>0</v>
      </c>
      <c r="S1538" s="14">
        <f t="shared" si="1310"/>
        <v>3282</v>
      </c>
      <c r="T1538" s="14">
        <f t="shared" si="1310"/>
        <v>0</v>
      </c>
      <c r="U1538" s="14">
        <f t="shared" ref="U1538:Z1538" si="1311">U1540</f>
        <v>0</v>
      </c>
      <c r="V1538" s="14">
        <f t="shared" si="1311"/>
        <v>0</v>
      </c>
      <c r="W1538" s="14">
        <f t="shared" si="1311"/>
        <v>0</v>
      </c>
      <c r="X1538" s="14">
        <f t="shared" si="1311"/>
        <v>0</v>
      </c>
      <c r="Y1538" s="14">
        <f t="shared" si="1311"/>
        <v>3282</v>
      </c>
      <c r="Z1538" s="14">
        <f t="shared" si="1311"/>
        <v>0</v>
      </c>
    </row>
    <row r="1539" spans="1:26" s="74" customFormat="1" hidden="1" x14ac:dyDescent="0.25">
      <c r="A1539" s="75"/>
      <c r="B1539" s="27"/>
      <c r="C1539" s="27"/>
      <c r="D1539" s="27"/>
      <c r="E1539" s="27"/>
      <c r="F1539" s="27"/>
      <c r="G1539" s="78"/>
      <c r="H1539" s="78"/>
      <c r="I1539" s="78"/>
      <c r="J1539" s="78"/>
      <c r="K1539" s="78"/>
      <c r="L1539" s="78"/>
      <c r="M1539" s="78"/>
      <c r="N1539" s="78"/>
      <c r="O1539" s="78"/>
      <c r="P1539" s="78"/>
      <c r="Q1539" s="78"/>
      <c r="R1539" s="78"/>
      <c r="S1539" s="78"/>
      <c r="T1539" s="78"/>
      <c r="U1539" s="78"/>
      <c r="V1539" s="78"/>
      <c r="W1539" s="78"/>
      <c r="X1539" s="78"/>
      <c r="Y1539" s="78"/>
      <c r="Z1539" s="78"/>
    </row>
    <row r="1540" spans="1:26" ht="18.75" hidden="1" x14ac:dyDescent="0.3">
      <c r="A1540" s="23" t="s">
        <v>59</v>
      </c>
      <c r="B1540" s="24" t="str">
        <f>B1538</f>
        <v>926</v>
      </c>
      <c r="C1540" s="24" t="s">
        <v>22</v>
      </c>
      <c r="D1540" s="24" t="s">
        <v>60</v>
      </c>
      <c r="E1540" s="24"/>
      <c r="F1540" s="24"/>
      <c r="G1540" s="7">
        <f t="shared" ref="G1540" si="1312">G1546+G1541</f>
        <v>3282</v>
      </c>
      <c r="H1540" s="7">
        <f t="shared" ref="H1540:N1540" si="1313">H1546+H1541</f>
        <v>0</v>
      </c>
      <c r="I1540" s="7">
        <f t="shared" si="1313"/>
        <v>0</v>
      </c>
      <c r="J1540" s="7">
        <f t="shared" si="1313"/>
        <v>0</v>
      </c>
      <c r="K1540" s="7">
        <f t="shared" si="1313"/>
        <v>0</v>
      </c>
      <c r="L1540" s="7">
        <f t="shared" si="1313"/>
        <v>0</v>
      </c>
      <c r="M1540" s="7">
        <f t="shared" si="1313"/>
        <v>3282</v>
      </c>
      <c r="N1540" s="7">
        <f t="shared" si="1313"/>
        <v>0</v>
      </c>
      <c r="O1540" s="7">
        <f t="shared" ref="O1540:T1540" si="1314">O1546+O1541</f>
        <v>0</v>
      </c>
      <c r="P1540" s="7">
        <f t="shared" si="1314"/>
        <v>0</v>
      </c>
      <c r="Q1540" s="7">
        <f t="shared" si="1314"/>
        <v>0</v>
      </c>
      <c r="R1540" s="7">
        <f t="shared" si="1314"/>
        <v>0</v>
      </c>
      <c r="S1540" s="7">
        <f t="shared" si="1314"/>
        <v>3282</v>
      </c>
      <c r="T1540" s="7">
        <f t="shared" si="1314"/>
        <v>0</v>
      </c>
      <c r="U1540" s="7">
        <f t="shared" ref="U1540:Z1540" si="1315">U1546+U1541</f>
        <v>0</v>
      </c>
      <c r="V1540" s="7">
        <f t="shared" si="1315"/>
        <v>0</v>
      </c>
      <c r="W1540" s="7">
        <f t="shared" si="1315"/>
        <v>0</v>
      </c>
      <c r="X1540" s="7">
        <f t="shared" si="1315"/>
        <v>0</v>
      </c>
      <c r="Y1540" s="7">
        <f t="shared" si="1315"/>
        <v>3282</v>
      </c>
      <c r="Z1540" s="7">
        <f t="shared" si="1315"/>
        <v>0</v>
      </c>
    </row>
    <row r="1541" spans="1:26" ht="33.75" hidden="1" x14ac:dyDescent="0.3">
      <c r="A1541" s="25" t="s">
        <v>466</v>
      </c>
      <c r="B1541" s="26" t="s">
        <v>538</v>
      </c>
      <c r="C1541" s="26" t="s">
        <v>22</v>
      </c>
      <c r="D1541" s="26" t="s">
        <v>60</v>
      </c>
      <c r="E1541" s="26" t="s">
        <v>463</v>
      </c>
      <c r="F1541" s="24"/>
      <c r="G1541" s="9">
        <f t="shared" ref="G1541:V1544" si="1316">G1542</f>
        <v>2762</v>
      </c>
      <c r="H1541" s="9">
        <f t="shared" si="1316"/>
        <v>0</v>
      </c>
      <c r="I1541" s="9">
        <f t="shared" si="1316"/>
        <v>0</v>
      </c>
      <c r="J1541" s="9">
        <f t="shared" si="1316"/>
        <v>0</v>
      </c>
      <c r="K1541" s="9">
        <f t="shared" si="1316"/>
        <v>0</v>
      </c>
      <c r="L1541" s="9">
        <f t="shared" si="1316"/>
        <v>0</v>
      </c>
      <c r="M1541" s="9">
        <f t="shared" si="1316"/>
        <v>2762</v>
      </c>
      <c r="N1541" s="9">
        <f t="shared" si="1316"/>
        <v>0</v>
      </c>
      <c r="O1541" s="9">
        <f t="shared" si="1316"/>
        <v>0</v>
      </c>
      <c r="P1541" s="9">
        <f t="shared" si="1316"/>
        <v>0</v>
      </c>
      <c r="Q1541" s="9">
        <f t="shared" si="1316"/>
        <v>0</v>
      </c>
      <c r="R1541" s="9">
        <f t="shared" si="1316"/>
        <v>0</v>
      </c>
      <c r="S1541" s="9">
        <f t="shared" si="1316"/>
        <v>2762</v>
      </c>
      <c r="T1541" s="9">
        <f t="shared" si="1316"/>
        <v>0</v>
      </c>
      <c r="U1541" s="9">
        <f t="shared" si="1316"/>
        <v>0</v>
      </c>
      <c r="V1541" s="9">
        <f t="shared" si="1316"/>
        <v>0</v>
      </c>
      <c r="W1541" s="9">
        <f t="shared" ref="U1541:Z1544" si="1317">W1542</f>
        <v>0</v>
      </c>
      <c r="X1541" s="9">
        <f t="shared" si="1317"/>
        <v>0</v>
      </c>
      <c r="Y1541" s="9">
        <f t="shared" si="1317"/>
        <v>2762</v>
      </c>
      <c r="Z1541" s="9">
        <f t="shared" si="1317"/>
        <v>0</v>
      </c>
    </row>
    <row r="1542" spans="1:26" ht="16.5" hidden="1" customHeight="1" x14ac:dyDescent="0.3">
      <c r="A1542" s="25" t="s">
        <v>15</v>
      </c>
      <c r="B1542" s="26" t="s">
        <v>538</v>
      </c>
      <c r="C1542" s="26" t="s">
        <v>22</v>
      </c>
      <c r="D1542" s="26" t="s">
        <v>60</v>
      </c>
      <c r="E1542" s="26" t="s">
        <v>464</v>
      </c>
      <c r="F1542" s="24"/>
      <c r="G1542" s="9">
        <f t="shared" si="1316"/>
        <v>2762</v>
      </c>
      <c r="H1542" s="9">
        <f t="shared" si="1316"/>
        <v>0</v>
      </c>
      <c r="I1542" s="9">
        <f t="shared" si="1316"/>
        <v>0</v>
      </c>
      <c r="J1542" s="9">
        <f t="shared" si="1316"/>
        <v>0</v>
      </c>
      <c r="K1542" s="9">
        <f t="shared" si="1316"/>
        <v>0</v>
      </c>
      <c r="L1542" s="9">
        <f t="shared" si="1316"/>
        <v>0</v>
      </c>
      <c r="M1542" s="9">
        <f t="shared" si="1316"/>
        <v>2762</v>
      </c>
      <c r="N1542" s="9">
        <f t="shared" si="1316"/>
        <v>0</v>
      </c>
      <c r="O1542" s="9">
        <f t="shared" si="1316"/>
        <v>0</v>
      </c>
      <c r="P1542" s="9">
        <f t="shared" si="1316"/>
        <v>0</v>
      </c>
      <c r="Q1542" s="9">
        <f t="shared" si="1316"/>
        <v>0</v>
      </c>
      <c r="R1542" s="9">
        <f t="shared" si="1316"/>
        <v>0</v>
      </c>
      <c r="S1542" s="9">
        <f t="shared" si="1316"/>
        <v>2762</v>
      </c>
      <c r="T1542" s="9">
        <f t="shared" si="1316"/>
        <v>0</v>
      </c>
      <c r="U1542" s="9">
        <f t="shared" si="1317"/>
        <v>0</v>
      </c>
      <c r="V1542" s="9">
        <f t="shared" si="1317"/>
        <v>0</v>
      </c>
      <c r="W1542" s="9">
        <f t="shared" si="1317"/>
        <v>0</v>
      </c>
      <c r="X1542" s="9">
        <f t="shared" si="1317"/>
        <v>0</v>
      </c>
      <c r="Y1542" s="9">
        <f t="shared" si="1317"/>
        <v>2762</v>
      </c>
      <c r="Z1542" s="9">
        <f t="shared" si="1317"/>
        <v>0</v>
      </c>
    </row>
    <row r="1543" spans="1:26" ht="16.5" hidden="1" customHeight="1" x14ac:dyDescent="0.3">
      <c r="A1543" s="25" t="s">
        <v>61</v>
      </c>
      <c r="B1543" s="26" t="s">
        <v>538</v>
      </c>
      <c r="C1543" s="26" t="s">
        <v>22</v>
      </c>
      <c r="D1543" s="26" t="s">
        <v>60</v>
      </c>
      <c r="E1543" s="26" t="s">
        <v>465</v>
      </c>
      <c r="F1543" s="24"/>
      <c r="G1543" s="9">
        <f t="shared" si="1316"/>
        <v>2762</v>
      </c>
      <c r="H1543" s="9">
        <f t="shared" si="1316"/>
        <v>0</v>
      </c>
      <c r="I1543" s="9">
        <f t="shared" si="1316"/>
        <v>0</v>
      </c>
      <c r="J1543" s="9">
        <f t="shared" si="1316"/>
        <v>0</v>
      </c>
      <c r="K1543" s="9">
        <f t="shared" si="1316"/>
        <v>0</v>
      </c>
      <c r="L1543" s="9">
        <f t="shared" si="1316"/>
        <v>0</v>
      </c>
      <c r="M1543" s="9">
        <f t="shared" si="1316"/>
        <v>2762</v>
      </c>
      <c r="N1543" s="9">
        <f t="shared" si="1316"/>
        <v>0</v>
      </c>
      <c r="O1543" s="9">
        <f t="shared" si="1316"/>
        <v>0</v>
      </c>
      <c r="P1543" s="9">
        <f t="shared" si="1316"/>
        <v>0</v>
      </c>
      <c r="Q1543" s="9">
        <f t="shared" si="1316"/>
        <v>0</v>
      </c>
      <c r="R1543" s="9">
        <f t="shared" si="1316"/>
        <v>0</v>
      </c>
      <c r="S1543" s="9">
        <f t="shared" si="1316"/>
        <v>2762</v>
      </c>
      <c r="T1543" s="9">
        <f t="shared" si="1316"/>
        <v>0</v>
      </c>
      <c r="U1543" s="9">
        <f t="shared" si="1317"/>
        <v>0</v>
      </c>
      <c r="V1543" s="9">
        <f t="shared" si="1317"/>
        <v>0</v>
      </c>
      <c r="W1543" s="9">
        <f t="shared" si="1317"/>
        <v>0</v>
      </c>
      <c r="X1543" s="9">
        <f t="shared" si="1317"/>
        <v>0</v>
      </c>
      <c r="Y1543" s="9">
        <f t="shared" si="1317"/>
        <v>2762</v>
      </c>
      <c r="Z1543" s="9">
        <f t="shared" si="1317"/>
        <v>0</v>
      </c>
    </row>
    <row r="1544" spans="1:26" ht="33" hidden="1" x14ac:dyDescent="0.25">
      <c r="A1544" s="25" t="s">
        <v>243</v>
      </c>
      <c r="B1544" s="26" t="s">
        <v>538</v>
      </c>
      <c r="C1544" s="26" t="s">
        <v>22</v>
      </c>
      <c r="D1544" s="26" t="s">
        <v>60</v>
      </c>
      <c r="E1544" s="26" t="s">
        <v>465</v>
      </c>
      <c r="F1544" s="26" t="s">
        <v>31</v>
      </c>
      <c r="G1544" s="9">
        <f t="shared" si="1316"/>
        <v>2762</v>
      </c>
      <c r="H1544" s="9">
        <f t="shared" si="1316"/>
        <v>0</v>
      </c>
      <c r="I1544" s="9">
        <f t="shared" si="1316"/>
        <v>0</v>
      </c>
      <c r="J1544" s="9">
        <f t="shared" si="1316"/>
        <v>0</v>
      </c>
      <c r="K1544" s="9">
        <f t="shared" si="1316"/>
        <v>0</v>
      </c>
      <c r="L1544" s="9">
        <f t="shared" si="1316"/>
        <v>0</v>
      </c>
      <c r="M1544" s="9">
        <f t="shared" si="1316"/>
        <v>2762</v>
      </c>
      <c r="N1544" s="9">
        <f t="shared" si="1316"/>
        <v>0</v>
      </c>
      <c r="O1544" s="9">
        <f t="shared" si="1316"/>
        <v>0</v>
      </c>
      <c r="P1544" s="9">
        <f t="shared" si="1316"/>
        <v>0</v>
      </c>
      <c r="Q1544" s="9">
        <f t="shared" si="1316"/>
        <v>0</v>
      </c>
      <c r="R1544" s="9">
        <f t="shared" si="1316"/>
        <v>0</v>
      </c>
      <c r="S1544" s="9">
        <f t="shared" si="1316"/>
        <v>2762</v>
      </c>
      <c r="T1544" s="9">
        <f t="shared" si="1316"/>
        <v>0</v>
      </c>
      <c r="U1544" s="9">
        <f t="shared" si="1317"/>
        <v>0</v>
      </c>
      <c r="V1544" s="9">
        <f t="shared" si="1317"/>
        <v>0</v>
      </c>
      <c r="W1544" s="9">
        <f t="shared" si="1317"/>
        <v>0</v>
      </c>
      <c r="X1544" s="9">
        <f t="shared" si="1317"/>
        <v>0</v>
      </c>
      <c r="Y1544" s="9">
        <f t="shared" si="1317"/>
        <v>2762</v>
      </c>
      <c r="Z1544" s="9">
        <f t="shared" si="1317"/>
        <v>0</v>
      </c>
    </row>
    <row r="1545" spans="1:26" ht="33" hidden="1" x14ac:dyDescent="0.25">
      <c r="A1545" s="25" t="s">
        <v>37</v>
      </c>
      <c r="B1545" s="26" t="s">
        <v>538</v>
      </c>
      <c r="C1545" s="26" t="s">
        <v>22</v>
      </c>
      <c r="D1545" s="26" t="s">
        <v>60</v>
      </c>
      <c r="E1545" s="26" t="s">
        <v>465</v>
      </c>
      <c r="F1545" s="26" t="s">
        <v>38</v>
      </c>
      <c r="G1545" s="9">
        <v>2762</v>
      </c>
      <c r="H1545" s="9"/>
      <c r="I1545" s="86"/>
      <c r="J1545" s="86"/>
      <c r="K1545" s="86"/>
      <c r="L1545" s="86"/>
      <c r="M1545" s="9">
        <f>G1545+I1545+J1545+K1545+L1545</f>
        <v>2762</v>
      </c>
      <c r="N1545" s="9">
        <f>H1545+L1545</f>
        <v>0</v>
      </c>
      <c r="O1545" s="87"/>
      <c r="P1545" s="87"/>
      <c r="Q1545" s="87"/>
      <c r="R1545" s="87"/>
      <c r="S1545" s="9">
        <f>M1545+O1545+P1545+Q1545+R1545</f>
        <v>2762</v>
      </c>
      <c r="T1545" s="9">
        <f>N1545+R1545</f>
        <v>0</v>
      </c>
      <c r="U1545" s="87"/>
      <c r="V1545" s="87"/>
      <c r="W1545" s="87"/>
      <c r="X1545" s="87"/>
      <c r="Y1545" s="9">
        <f>S1545+U1545+V1545+W1545+X1545</f>
        <v>2762</v>
      </c>
      <c r="Z1545" s="9">
        <f>T1545+X1545</f>
        <v>0</v>
      </c>
    </row>
    <row r="1546" spans="1:26" ht="16.5" hidden="1" customHeight="1" x14ac:dyDescent="0.25">
      <c r="A1546" s="25" t="s">
        <v>62</v>
      </c>
      <c r="B1546" s="26" t="s">
        <v>538</v>
      </c>
      <c r="C1546" s="26" t="s">
        <v>22</v>
      </c>
      <c r="D1546" s="26" t="s">
        <v>60</v>
      </c>
      <c r="E1546" s="26" t="s">
        <v>63</v>
      </c>
      <c r="F1546" s="26"/>
      <c r="G1546" s="8">
        <f t="shared" ref="G1546:V1549" si="1318">G1547</f>
        <v>520</v>
      </c>
      <c r="H1546" s="8">
        <f t="shared" si="1318"/>
        <v>0</v>
      </c>
      <c r="I1546" s="8">
        <f t="shared" si="1318"/>
        <v>0</v>
      </c>
      <c r="J1546" s="8">
        <f t="shared" si="1318"/>
        <v>0</v>
      </c>
      <c r="K1546" s="8">
        <f t="shared" si="1318"/>
        <v>0</v>
      </c>
      <c r="L1546" s="8">
        <f t="shared" si="1318"/>
        <v>0</v>
      </c>
      <c r="M1546" s="8">
        <f t="shared" si="1318"/>
        <v>520</v>
      </c>
      <c r="N1546" s="8">
        <f t="shared" si="1318"/>
        <v>0</v>
      </c>
      <c r="O1546" s="8">
        <f t="shared" si="1318"/>
        <v>0</v>
      </c>
      <c r="P1546" s="8">
        <f t="shared" si="1318"/>
        <v>0</v>
      </c>
      <c r="Q1546" s="8">
        <f t="shared" si="1318"/>
        <v>0</v>
      </c>
      <c r="R1546" s="8">
        <f t="shared" si="1318"/>
        <v>0</v>
      </c>
      <c r="S1546" s="8">
        <f t="shared" si="1318"/>
        <v>520</v>
      </c>
      <c r="T1546" s="8">
        <f t="shared" si="1318"/>
        <v>0</v>
      </c>
      <c r="U1546" s="8">
        <f t="shared" si="1318"/>
        <v>0</v>
      </c>
      <c r="V1546" s="8">
        <f t="shared" si="1318"/>
        <v>0</v>
      </c>
      <c r="W1546" s="8">
        <f t="shared" ref="U1546:Z1549" si="1319">W1547</f>
        <v>0</v>
      </c>
      <c r="X1546" s="8">
        <f t="shared" si="1319"/>
        <v>0</v>
      </c>
      <c r="Y1546" s="8">
        <f t="shared" si="1319"/>
        <v>520</v>
      </c>
      <c r="Z1546" s="8">
        <f t="shared" si="1319"/>
        <v>0</v>
      </c>
    </row>
    <row r="1547" spans="1:26" ht="16.5" hidden="1" customHeight="1" x14ac:dyDescent="0.25">
      <c r="A1547" s="25" t="s">
        <v>15</v>
      </c>
      <c r="B1547" s="26" t="s">
        <v>538</v>
      </c>
      <c r="C1547" s="26" t="s">
        <v>22</v>
      </c>
      <c r="D1547" s="26" t="s">
        <v>60</v>
      </c>
      <c r="E1547" s="26" t="s">
        <v>64</v>
      </c>
      <c r="F1547" s="26"/>
      <c r="G1547" s="8">
        <f t="shared" si="1318"/>
        <v>520</v>
      </c>
      <c r="H1547" s="8">
        <f t="shared" si="1318"/>
        <v>0</v>
      </c>
      <c r="I1547" s="8">
        <f t="shared" si="1318"/>
        <v>0</v>
      </c>
      <c r="J1547" s="8">
        <f t="shared" si="1318"/>
        <v>0</v>
      </c>
      <c r="K1547" s="8">
        <f t="shared" si="1318"/>
        <v>0</v>
      </c>
      <c r="L1547" s="8">
        <f t="shared" si="1318"/>
        <v>0</v>
      </c>
      <c r="M1547" s="8">
        <f t="shared" si="1318"/>
        <v>520</v>
      </c>
      <c r="N1547" s="8">
        <f t="shared" si="1318"/>
        <v>0</v>
      </c>
      <c r="O1547" s="8">
        <f t="shared" si="1318"/>
        <v>0</v>
      </c>
      <c r="P1547" s="8">
        <f t="shared" si="1318"/>
        <v>0</v>
      </c>
      <c r="Q1547" s="8">
        <f t="shared" si="1318"/>
        <v>0</v>
      </c>
      <c r="R1547" s="8">
        <f t="shared" si="1318"/>
        <v>0</v>
      </c>
      <c r="S1547" s="8">
        <f t="shared" si="1318"/>
        <v>520</v>
      </c>
      <c r="T1547" s="8">
        <f t="shared" si="1318"/>
        <v>0</v>
      </c>
      <c r="U1547" s="8">
        <f t="shared" si="1319"/>
        <v>0</v>
      </c>
      <c r="V1547" s="8">
        <f t="shared" si="1319"/>
        <v>0</v>
      </c>
      <c r="W1547" s="8">
        <f t="shared" si="1319"/>
        <v>0</v>
      </c>
      <c r="X1547" s="8">
        <f t="shared" si="1319"/>
        <v>0</v>
      </c>
      <c r="Y1547" s="8">
        <f t="shared" si="1319"/>
        <v>520</v>
      </c>
      <c r="Z1547" s="8">
        <f t="shared" si="1319"/>
        <v>0</v>
      </c>
    </row>
    <row r="1548" spans="1:26" ht="16.5" hidden="1" customHeight="1" x14ac:dyDescent="0.25">
      <c r="A1548" s="25" t="s">
        <v>61</v>
      </c>
      <c r="B1548" s="26" t="s">
        <v>538</v>
      </c>
      <c r="C1548" s="26" t="s">
        <v>22</v>
      </c>
      <c r="D1548" s="26" t="s">
        <v>60</v>
      </c>
      <c r="E1548" s="26" t="s">
        <v>65</v>
      </c>
      <c r="F1548" s="26"/>
      <c r="G1548" s="8">
        <f t="shared" si="1318"/>
        <v>520</v>
      </c>
      <c r="H1548" s="8">
        <f t="shared" si="1318"/>
        <v>0</v>
      </c>
      <c r="I1548" s="8">
        <f t="shared" si="1318"/>
        <v>0</v>
      </c>
      <c r="J1548" s="8">
        <f t="shared" si="1318"/>
        <v>0</v>
      </c>
      <c r="K1548" s="8">
        <f t="shared" si="1318"/>
        <v>0</v>
      </c>
      <c r="L1548" s="8">
        <f t="shared" si="1318"/>
        <v>0</v>
      </c>
      <c r="M1548" s="8">
        <f t="shared" si="1318"/>
        <v>520</v>
      </c>
      <c r="N1548" s="8">
        <f t="shared" si="1318"/>
        <v>0</v>
      </c>
      <c r="O1548" s="8">
        <f t="shared" si="1318"/>
        <v>0</v>
      </c>
      <c r="P1548" s="8">
        <f t="shared" si="1318"/>
        <v>0</v>
      </c>
      <c r="Q1548" s="8">
        <f t="shared" si="1318"/>
        <v>0</v>
      </c>
      <c r="R1548" s="8">
        <f t="shared" si="1318"/>
        <v>0</v>
      </c>
      <c r="S1548" s="8">
        <f t="shared" si="1318"/>
        <v>520</v>
      </c>
      <c r="T1548" s="8">
        <f t="shared" si="1318"/>
        <v>0</v>
      </c>
      <c r="U1548" s="8">
        <f t="shared" si="1319"/>
        <v>0</v>
      </c>
      <c r="V1548" s="8">
        <f t="shared" si="1319"/>
        <v>0</v>
      </c>
      <c r="W1548" s="8">
        <f t="shared" si="1319"/>
        <v>0</v>
      </c>
      <c r="X1548" s="8">
        <f t="shared" si="1319"/>
        <v>0</v>
      </c>
      <c r="Y1548" s="8">
        <f t="shared" si="1319"/>
        <v>520</v>
      </c>
      <c r="Z1548" s="8">
        <f t="shared" si="1319"/>
        <v>0</v>
      </c>
    </row>
    <row r="1549" spans="1:26" ht="16.5" hidden="1" customHeight="1" x14ac:dyDescent="0.25">
      <c r="A1549" s="25" t="s">
        <v>66</v>
      </c>
      <c r="B1549" s="26" t="s">
        <v>538</v>
      </c>
      <c r="C1549" s="26" t="s">
        <v>22</v>
      </c>
      <c r="D1549" s="26" t="s">
        <v>60</v>
      </c>
      <c r="E1549" s="26" t="s">
        <v>65</v>
      </c>
      <c r="F1549" s="26" t="s">
        <v>67</v>
      </c>
      <c r="G1549" s="9">
        <f t="shared" si="1318"/>
        <v>520</v>
      </c>
      <c r="H1549" s="9">
        <f t="shared" si="1318"/>
        <v>0</v>
      </c>
      <c r="I1549" s="9">
        <f t="shared" si="1318"/>
        <v>0</v>
      </c>
      <c r="J1549" s="9">
        <f t="shared" si="1318"/>
        <v>0</v>
      </c>
      <c r="K1549" s="9">
        <f t="shared" si="1318"/>
        <v>0</v>
      </c>
      <c r="L1549" s="9">
        <f t="shared" si="1318"/>
        <v>0</v>
      </c>
      <c r="M1549" s="9">
        <f t="shared" si="1318"/>
        <v>520</v>
      </c>
      <c r="N1549" s="9">
        <f t="shared" si="1318"/>
        <v>0</v>
      </c>
      <c r="O1549" s="9">
        <f t="shared" si="1318"/>
        <v>0</v>
      </c>
      <c r="P1549" s="9">
        <f t="shared" si="1318"/>
        <v>0</v>
      </c>
      <c r="Q1549" s="9">
        <f t="shared" si="1318"/>
        <v>0</v>
      </c>
      <c r="R1549" s="9">
        <f t="shared" si="1318"/>
        <v>0</v>
      </c>
      <c r="S1549" s="9">
        <f t="shared" si="1318"/>
        <v>520</v>
      </c>
      <c r="T1549" s="9">
        <f t="shared" si="1318"/>
        <v>0</v>
      </c>
      <c r="U1549" s="9">
        <f t="shared" si="1319"/>
        <v>0</v>
      </c>
      <c r="V1549" s="9">
        <f t="shared" si="1319"/>
        <v>0</v>
      </c>
      <c r="W1549" s="9">
        <f t="shared" si="1319"/>
        <v>0</v>
      </c>
      <c r="X1549" s="9">
        <f t="shared" si="1319"/>
        <v>0</v>
      </c>
      <c r="Y1549" s="9">
        <f t="shared" si="1319"/>
        <v>520</v>
      </c>
      <c r="Z1549" s="9">
        <f t="shared" si="1319"/>
        <v>0</v>
      </c>
    </row>
    <row r="1550" spans="1:26" ht="16.5" hidden="1" customHeight="1" x14ac:dyDescent="0.25">
      <c r="A1550" s="25" t="s">
        <v>68</v>
      </c>
      <c r="B1550" s="26" t="s">
        <v>538</v>
      </c>
      <c r="C1550" s="26" t="s">
        <v>22</v>
      </c>
      <c r="D1550" s="26" t="s">
        <v>60</v>
      </c>
      <c r="E1550" s="26" t="s">
        <v>65</v>
      </c>
      <c r="F1550" s="26" t="s">
        <v>69</v>
      </c>
      <c r="G1550" s="9">
        <v>520</v>
      </c>
      <c r="H1550" s="9"/>
      <c r="I1550" s="86"/>
      <c r="J1550" s="86"/>
      <c r="K1550" s="86"/>
      <c r="L1550" s="86"/>
      <c r="M1550" s="9">
        <f>G1550+I1550+J1550+K1550+L1550</f>
        <v>520</v>
      </c>
      <c r="N1550" s="9">
        <f>H1550+L1550</f>
        <v>0</v>
      </c>
      <c r="O1550" s="87"/>
      <c r="P1550" s="87"/>
      <c r="Q1550" s="87"/>
      <c r="R1550" s="87"/>
      <c r="S1550" s="9">
        <f>M1550+O1550+P1550+Q1550+R1550</f>
        <v>520</v>
      </c>
      <c r="T1550" s="9">
        <f>N1550+R1550</f>
        <v>0</v>
      </c>
      <c r="U1550" s="87"/>
      <c r="V1550" s="87"/>
      <c r="W1550" s="87"/>
      <c r="X1550" s="87"/>
      <c r="Y1550" s="9">
        <f>S1550+U1550+V1550+W1550+X1550</f>
        <v>520</v>
      </c>
      <c r="Z1550" s="9">
        <f>T1550+X1550</f>
        <v>0</v>
      </c>
    </row>
    <row r="1551" spans="1:26" hidden="1" x14ac:dyDescent="0.25">
      <c r="A1551" s="25"/>
      <c r="B1551" s="26"/>
      <c r="C1551" s="26"/>
      <c r="D1551" s="26"/>
      <c r="E1551" s="26"/>
      <c r="F1551" s="26"/>
      <c r="G1551" s="9"/>
      <c r="H1551" s="9"/>
      <c r="I1551" s="86"/>
      <c r="J1551" s="86"/>
      <c r="K1551" s="86"/>
      <c r="L1551" s="86"/>
      <c r="M1551" s="86"/>
      <c r="N1551" s="86"/>
      <c r="O1551" s="87"/>
      <c r="P1551" s="87"/>
      <c r="Q1551" s="87"/>
      <c r="R1551" s="87"/>
      <c r="S1551" s="87"/>
      <c r="T1551" s="87"/>
      <c r="U1551" s="87"/>
      <c r="V1551" s="87"/>
      <c r="W1551" s="87"/>
      <c r="X1551" s="87"/>
      <c r="Y1551" s="87"/>
      <c r="Z1551" s="87"/>
    </row>
    <row r="1552" spans="1:26" ht="20.25" hidden="1" x14ac:dyDescent="0.3">
      <c r="A1552" s="20" t="s">
        <v>402</v>
      </c>
      <c r="B1552" s="29"/>
      <c r="C1552" s="68"/>
      <c r="D1552" s="68"/>
      <c r="E1552" s="29"/>
      <c r="F1552" s="68"/>
      <c r="G1552" s="12" t="e">
        <f t="shared" ref="G1552:Z1552" si="1320">G13+G67+G135+G179+G1538+G261+G327+G434+G483+G621+G800+G895+G939+G1020+G1029+G1226+G1378+G1502</f>
        <v>#REF!</v>
      </c>
      <c r="H1552" s="12" t="e">
        <f t="shared" si="1320"/>
        <v>#REF!</v>
      </c>
      <c r="I1552" s="12">
        <f t="shared" si="1320"/>
        <v>-21307</v>
      </c>
      <c r="J1552" s="12">
        <f t="shared" si="1320"/>
        <v>73799</v>
      </c>
      <c r="K1552" s="12">
        <f t="shared" si="1320"/>
        <v>0</v>
      </c>
      <c r="L1552" s="12">
        <f t="shared" si="1320"/>
        <v>69688</v>
      </c>
      <c r="M1552" s="12">
        <f t="shared" si="1320"/>
        <v>7854330</v>
      </c>
      <c r="N1552" s="12">
        <f t="shared" si="1320"/>
        <v>835699</v>
      </c>
      <c r="O1552" s="12">
        <f t="shared" si="1320"/>
        <v>-4512</v>
      </c>
      <c r="P1552" s="12">
        <f t="shared" si="1320"/>
        <v>4512</v>
      </c>
      <c r="Q1552" s="12">
        <f t="shared" si="1320"/>
        <v>0</v>
      </c>
      <c r="R1552" s="12">
        <f t="shared" si="1320"/>
        <v>805050</v>
      </c>
      <c r="S1552" s="12">
        <f t="shared" si="1320"/>
        <v>8659380</v>
      </c>
      <c r="T1552" s="12">
        <f t="shared" si="1320"/>
        <v>1640749</v>
      </c>
      <c r="U1552" s="12">
        <f t="shared" si="1320"/>
        <v>-1009</v>
      </c>
      <c r="V1552" s="12">
        <f t="shared" si="1320"/>
        <v>1009</v>
      </c>
      <c r="W1552" s="12">
        <f t="shared" si="1320"/>
        <v>0</v>
      </c>
      <c r="X1552" s="12">
        <f t="shared" si="1320"/>
        <v>1692529</v>
      </c>
      <c r="Y1552" s="12">
        <f t="shared" si="1320"/>
        <v>10351909</v>
      </c>
      <c r="Z1552" s="12">
        <f t="shared" si="1320"/>
        <v>3333278</v>
      </c>
    </row>
    <row r="1554" spans="5:19" x14ac:dyDescent="0.2">
      <c r="E1554" s="5"/>
      <c r="H1554" s="2"/>
      <c r="S1554" s="2"/>
    </row>
    <row r="1555" spans="5:19" x14ac:dyDescent="0.2">
      <c r="H1555" s="2"/>
    </row>
  </sheetData>
  <autoFilter ref="A10:H1552">
    <filterColumn colId="1">
      <filters>
        <filter val="923"/>
      </filters>
    </filterColumn>
    <filterColumn colId="6" showButton="0"/>
  </autoFilter>
  <mergeCells count="38">
    <mergeCell ref="A5:Z5"/>
    <mergeCell ref="A6:Z6"/>
    <mergeCell ref="A7:Z7"/>
    <mergeCell ref="S10:T10"/>
    <mergeCell ref="F10:F12"/>
    <mergeCell ref="A8:F8"/>
    <mergeCell ref="G10:H10"/>
    <mergeCell ref="G11:G12"/>
    <mergeCell ref="H11:H12"/>
    <mergeCell ref="A10:A12"/>
    <mergeCell ref="B10:B12"/>
    <mergeCell ref="C10:C12"/>
    <mergeCell ref="D10:D12"/>
    <mergeCell ref="E10:E12"/>
    <mergeCell ref="A9:Z9"/>
    <mergeCell ref="U10:U12"/>
    <mergeCell ref="A1:Z1"/>
    <mergeCell ref="A2:Z2"/>
    <mergeCell ref="A3:Z3"/>
    <mergeCell ref="S11:S12"/>
    <mergeCell ref="T11:T12"/>
    <mergeCell ref="I10:I12"/>
    <mergeCell ref="J10:J12"/>
    <mergeCell ref="K10:K12"/>
    <mergeCell ref="L10:L12"/>
    <mergeCell ref="M10:N10"/>
    <mergeCell ref="M11:M12"/>
    <mergeCell ref="N11:N12"/>
    <mergeCell ref="O10:O12"/>
    <mergeCell ref="P10:P12"/>
    <mergeCell ref="Q10:Q12"/>
    <mergeCell ref="R10:R12"/>
    <mergeCell ref="V10:V12"/>
    <mergeCell ref="W10:W12"/>
    <mergeCell ref="X10:X12"/>
    <mergeCell ref="Y10:Z10"/>
    <mergeCell ref="Y11:Y12"/>
    <mergeCell ref="Z11:Z12"/>
  </mergeCells>
  <phoneticPr fontId="4" type="noConversion"/>
  <pageMargins left="0.39370078740157483" right="0.15748031496062992" top="0.35433070866141736" bottom="0.31496062992125984" header="0.19685039370078741" footer="0"/>
  <pageSetup paperSize="9" scale="65" fitToHeight="0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</vt:lpstr>
      <vt:lpstr>'2019'!Заголовки_для_печати</vt:lpstr>
      <vt:lpstr>'2019'!Область_печати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Мошненко Татьяна Игоревна</cp:lastModifiedBy>
  <cp:lastPrinted>2019-02-21T06:39:49Z</cp:lastPrinted>
  <dcterms:created xsi:type="dcterms:W3CDTF">2015-05-28T09:44:52Z</dcterms:created>
  <dcterms:modified xsi:type="dcterms:W3CDTF">2019-03-14T07:25:50Z</dcterms:modified>
</cp:coreProperties>
</file>