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5180" windowHeight="8925" tabRatio="601" activeTab="0"/>
  </bookViews>
  <sheets>
    <sheet name="2015 год" sheetId="1" r:id="rId1"/>
  </sheets>
  <definedNames>
    <definedName name="Z_01956A78_C30F_4A6D_AB18_BE68E1E409AD_.wvu.FilterData" localSheetId="0" hidden="1">'2015 год'!$A$3:$I$119</definedName>
    <definedName name="Z_08E3DF32_6185_46B7_A344_421E35C52457_.wvu.FilterData" localSheetId="0" hidden="1">'2015 год'!$A$3:$I$119</definedName>
    <definedName name="Z_092AC967_B7C7_4056_872D_3B7268BD5F59_.wvu.FilterData" localSheetId="0" hidden="1">'2015 год'!$A$3:$I$119</definedName>
    <definedName name="Z_1017CEEA_AAB6_4391_A84F_D3D92A119D47_.wvu.FilterData" localSheetId="0" hidden="1">'2015 год'!$A$3:$I$119</definedName>
    <definedName name="Z_22D221E2_E819_4B50_86C0_1C8C9EE2E7D0_.wvu.FilterData" localSheetId="0" hidden="1">'2015 год'!$A$3:$I$119</definedName>
    <definedName name="Z_2B2E3181_31AA_4BFA_9384_C7FC34BDF8E3_.wvu.FilterData" localSheetId="0" hidden="1">'2015 год'!$A$3:$I$119</definedName>
    <definedName name="Z_33CBA0B9_C5DA_4397_ACB9_3A99A51248A9_.wvu.FilterData" localSheetId="0" hidden="1">'2015 год'!$A$3:$I$119</definedName>
    <definedName name="Z_35334B33_0172_4120_8C4C_AE46E444BD02_.wvu.FilterData" localSheetId="0" hidden="1">'2015 год'!$A$3:$I$119</definedName>
    <definedName name="Z_39810101_A70C_4776_8158_6C23258AC2F8_.wvu.FilterData" localSheetId="0" hidden="1">'2015 год'!$A$3:$I$119</definedName>
    <definedName name="Z_3A7051FB_A304_4334_A63B_23712F86FD40_.wvu.FilterData" localSheetId="0" hidden="1">'2015 год'!$A$3:$I$119</definedName>
    <definedName name="Z_3D44AABA_B858_495B_BF80_43868817B05C_.wvu.FilterData" localSheetId="0" hidden="1">'2015 год'!$A$3:$I$119</definedName>
    <definedName name="Z_41044E34_3E8A_4A56_A468_9F42A20CDECB_.wvu.FilterData" localSheetId="0" hidden="1">'2015 год'!$A$3:$I$119</definedName>
    <definedName name="Z_4E84BB4C_6064_4ECD_88C1_0C1BD93AEA33_.wvu.FilterData" localSheetId="0" hidden="1">'2015 год'!$A$3:$I$119</definedName>
    <definedName name="Z_511DDFE9_093E_4D73_A881_6FAC07A23819_.wvu.FilterData" localSheetId="0" hidden="1">'2015 год'!$A$3:$I$119</definedName>
    <definedName name="Z_5215FE47_D9FA_43B3_8C19_3DE20E98A0B9_.wvu.FilterData" localSheetId="0" hidden="1">'2015 год'!$A$3:$I$119</definedName>
    <definedName name="Z_5232074F_42E3_4D31_B84D_45CD41479130_.wvu.FilterData" localSheetId="0" hidden="1">'2015 год'!$A$3:$I$119</definedName>
    <definedName name="Z_5901C3E5_8DDD_43A6_9EE2_253589AF4F1D_.wvu.FilterData" localSheetId="0" hidden="1">'2015 год'!$A$3:$I$119</definedName>
    <definedName name="Z_5CD25935_9E11_4D1E_87D7_C9A247FFE19A_.wvu.FilterData" localSheetId="0" hidden="1">'2015 год'!$A$3:$I$119</definedName>
    <definedName name="Z_634FB492_EEAD_4207_8081_DBD4AE6FC64F_.wvu.FilterData" localSheetId="0" hidden="1">'2015 год'!$A$3:$I$119</definedName>
    <definedName name="Z_69FE3DC4_B7C0_4382_80CB_3006BE566E16_.wvu.FilterData" localSheetId="0" hidden="1">'2015 год'!$A$3:$I$119</definedName>
    <definedName name="Z_6EEF1BA3_DAF0_4C13_9E79_5B7F959B58AC_.wvu.FilterData" localSheetId="0" hidden="1">'2015 год'!$A$3:$I$119</definedName>
    <definedName name="Z_76B3475F_B2E4_4723_8523_971272954EF1_.wvu.FilterData" localSheetId="0" hidden="1">'2015 год'!$A$3:$I$119</definedName>
    <definedName name="Z_7C142A5F_5BBF_46A6_BD29_E4F4CE8D3045_.wvu.FilterData" localSheetId="0" hidden="1">'2015 год'!$A$3:$I$119</definedName>
    <definedName name="Z_8025D3C9_48E3_4830_9A1D_B211D2B01CC9_.wvu.FilterData" localSheetId="0" hidden="1">'2015 год'!$A$3:$I$119</definedName>
    <definedName name="Z_80CC6171_A3A4_4E47_A57E_A46CF4BD86AA_.wvu.FilterData" localSheetId="0" hidden="1">'2015 год'!$A$3:$I$119</definedName>
    <definedName name="Z_824753F6_C5D3_4634_BF17_DB3D866D6A04_.wvu.FilterData" localSheetId="0" hidden="1">'2015 год'!$A$3:$I$119</definedName>
    <definedName name="Z_85BC1550_B8E0_4AC9_A50B_05836883E480_.wvu.FilterData" localSheetId="0" hidden="1">'2015 год'!$A$3:$I$119</definedName>
    <definedName name="Z_8E255377_6695_4ABE_8A66_F4BC3B534B1B_.wvu.FilterData" localSheetId="0" hidden="1">'2015 год'!$A$3:$I$119</definedName>
    <definedName name="Z_902FE9BE_74C3_4EE7_B55E_940EDA4BA33A_.wvu.FilterData" localSheetId="0" hidden="1">'2015 год'!$A$3:$I$119</definedName>
    <definedName name="Z_9546F5CD_82DF_4E00_9865_A38335988BCF_.wvu.FilterData" localSheetId="0" hidden="1">'2015 год'!$A$3:$I$119</definedName>
    <definedName name="Z_9C6536BA_8FE4_4F15_89FB_3308B74B7234_.wvu.FilterData" localSheetId="0" hidden="1">'2015 год'!$A$3:$I$119</definedName>
    <definedName name="Z_9F79DA8F_7BA3_437A_A35D_A995EEB70DAB_.wvu.FilterData" localSheetId="0" hidden="1">'2015 год'!$A$3:$I$119</definedName>
    <definedName name="Z_A3CBCE99_2ED0_4499_B15F_A90EF489D914_.wvu.FilterData" localSheetId="0" hidden="1">'2015 год'!$A$3:$I$119</definedName>
    <definedName name="Z_A8E958AC_094D_4945_81FF_9F2589DA8143_.wvu.FilterData" localSheetId="0" hidden="1">'2015 год'!$A$3:$I$119</definedName>
    <definedName name="Z_AC18B0AE_9B85_4283_A23B_84ED55DF44E0_.wvu.FilterData" localSheetId="0" hidden="1">'2015 год'!$A$3:$I$119</definedName>
    <definedName name="Z_AD09B547_E63D_4CD5_81F0_A14C9A86B208_.wvu.FilterData" localSheetId="0" hidden="1">'2015 год'!$A$3:$I$119</definedName>
    <definedName name="Z_AE42F6FE_83DE_4B76_B7D5_F9AC12AF3D78_.wvu.FilterData" localSheetId="0" hidden="1">'2015 год'!$A$3:$I$119</definedName>
    <definedName name="Z_AF89B2B4_FDD6_4F7A_8B10_793D70383CA3_.wvu.FilterData" localSheetId="0" hidden="1">'2015 год'!$A$3:$I$119</definedName>
    <definedName name="Z_B5C883DF_B3C0_4BFC_8778_F0365B77D7A2_.wvu.FilterData" localSheetId="0" hidden="1">'2015 год'!$A$3:$I$119</definedName>
    <definedName name="Z_B90615CD_7BDD_45E1_8183_52B70316995A_.wvu.FilterData" localSheetId="0" hidden="1">'2015 год'!$A$3:$I$119</definedName>
    <definedName name="Z_BB5614A9_B89B_423B_851C_C3F06F1D611A_.wvu.FilterData" localSheetId="0" hidden="1">'2015 год'!$A$3:$I$119</definedName>
    <definedName name="Z_C3B27147_967B_4306_9CE0_5103C51EF0C9_.wvu.FilterData" localSheetId="0" hidden="1">'2015 год'!$A$3:$I$119</definedName>
    <definedName name="Z_C960FE63_ABF5_4BCE_BFF8_7985AC491F2C_.wvu.FilterData" localSheetId="0" hidden="1">'2015 год'!$A$3:$I$119</definedName>
    <definedName name="Z_CDD19145_0711_4C50_A76A_1A81DAF7AD26_.wvu.FilterData" localSheetId="0" hidden="1">'2015 год'!$A$3:$I$119</definedName>
    <definedName name="Z_CDD19145_0711_4C50_A76A_1A81DAF7AD26_.wvu.PrintArea" localSheetId="0" hidden="1">'2015 год'!$A$2:$H$5</definedName>
    <definedName name="Z_CDD19145_0711_4C50_A76A_1A81DAF7AD26_.wvu.PrintTitles" localSheetId="0" hidden="1">'2015 год'!$3:$5</definedName>
    <definedName name="Z_CDD19145_0711_4C50_A76A_1A81DAF7AD26_.wvu.Rows" localSheetId="0" hidden="1">'2015 год'!#REF!</definedName>
    <definedName name="Z_D072545B_292F_4E9F_B314_D8549E577BDA_.wvu.FilterData" localSheetId="0" hidden="1">'2015 год'!$A$3:$I$119</definedName>
    <definedName name="Z_D0754F81_9596_42CF_9CA3_57450632D2F1_.wvu.FilterData" localSheetId="0" hidden="1">'2015 год'!$A$3:$I$119</definedName>
    <definedName name="Z_DB084D80_33E4_4EFC_BD07_439042992480_.wvu.FilterData" localSheetId="0" hidden="1">'2015 год'!$A$3:$I$119</definedName>
    <definedName name="Z_E72F3C6F_C13E_4C1E_A923_3BA8471A61A0_.wvu.FilterData" localSheetId="0" hidden="1">'2015 год'!$A$3:$I$119</definedName>
    <definedName name="Z_EAB8DFE4_5E46_4EAC_A892_7DBBC49E8B8F_.wvu.FilterData" localSheetId="0" hidden="1">'2015 год'!$A$3:$I$119</definedName>
    <definedName name="Z_EBF4E2A3_3DC7_46F0_9A46_118480FE3972_.wvu.FilterData" localSheetId="0" hidden="1">'2015 год'!$A$3:$I$119</definedName>
    <definedName name="Z_EBF4E2A3_3DC7_46F0_9A46_118480FE3972_.wvu.Rows" localSheetId="0" hidden="1">'2015 год'!#REF!,'2015 год'!#REF!</definedName>
    <definedName name="Z_F9A8A09E_A32A_4EE4_B014_54C634A1F0E7_.wvu.FilterData" localSheetId="0" hidden="1">'2015 год'!$A$3:$I$119</definedName>
    <definedName name="Z_FCBA1B91_BDF2_4A8F_B2FF_A07394DDCB9A_.wvu.FilterData" localSheetId="0" hidden="1">'2015 год'!$A$3:$I$119</definedName>
    <definedName name="_xlnm.Print_Titles" localSheetId="0">'2015 год'!$3:$5</definedName>
    <definedName name="_xlnm.Print_Area" localSheetId="0">'2015 год'!$A$1:$BB$119</definedName>
  </definedNames>
  <calcPr fullCalcOnLoad="1"/>
</workbook>
</file>

<file path=xl/sharedStrings.xml><?xml version="1.0" encoding="utf-8"?>
<sst xmlns="http://schemas.openxmlformats.org/spreadsheetml/2006/main" count="574" uniqueCount="102">
  <si>
    <t>06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</si>
  <si>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</si>
  <si>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ЦСР</t>
  </si>
  <si>
    <t>ВР</t>
  </si>
  <si>
    <t>Код</t>
  </si>
  <si>
    <t xml:space="preserve">Рз </t>
  </si>
  <si>
    <t>ПР</t>
  </si>
  <si>
    <t>01</t>
  </si>
  <si>
    <t>Мероприятия в установленной сфере деятельности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</si>
  <si>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</si>
  <si>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</si>
  <si>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</si>
  <si>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</si>
  <si>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02</t>
  </si>
  <si>
    <t>04</t>
  </si>
  <si>
    <t>Муниципальная программа «Обеспечение пожарной безопасности на объектах муниципальной собственности городского округа Тольятти на 2014-2016гг.»</t>
  </si>
  <si>
    <t>100 00 00</t>
  </si>
  <si>
    <t>100 04 00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</si>
  <si>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</si>
  <si>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</si>
  <si>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социальной политики</t>
  </si>
  <si>
    <t>10</t>
  </si>
  <si>
    <t>07</t>
  </si>
  <si>
    <t>Субсидии автономным учреждениям</t>
  </si>
  <si>
    <t>08</t>
  </si>
  <si>
    <t>620</t>
  </si>
  <si>
    <t>Департамент культуры мэрии городского округа Тольятти</t>
  </si>
  <si>
    <t>Общее образование</t>
  </si>
  <si>
    <t>Муниципальная программа «Культура Тольятти (2014-2018гг.)»</t>
  </si>
  <si>
    <t>010 00 00</t>
  </si>
  <si>
    <t>010 02 00</t>
  </si>
  <si>
    <t>Организации дополнительного образования</t>
  </si>
  <si>
    <t>010 02 28</t>
  </si>
  <si>
    <t>010 04 00</t>
  </si>
  <si>
    <t>Мероприятия в сфере дополнительного образования</t>
  </si>
  <si>
    <t>010 04 28</t>
  </si>
  <si>
    <t>100 04 28</t>
  </si>
  <si>
    <t>Стимулирующие субсидии на решение вопросов местного значения</t>
  </si>
  <si>
    <t>Высшее и послевузовское профессиональное образование</t>
  </si>
  <si>
    <t>Образовательные организации высшего образования</t>
  </si>
  <si>
    <t>010 02 25</t>
  </si>
  <si>
    <t>Мероприятия в сфере высшего образования</t>
  </si>
  <si>
    <t>010 04 25</t>
  </si>
  <si>
    <t>Культура</t>
  </si>
  <si>
    <t>010 02 21</t>
  </si>
  <si>
    <t>Музеи</t>
  </si>
  <si>
    <t>010 02 22</t>
  </si>
  <si>
    <t>Библиотеки</t>
  </si>
  <si>
    <t>010 02 23</t>
  </si>
  <si>
    <t>Театры, концертные и другие организации исполнительских искусств</t>
  </si>
  <si>
    <t>010 02 24</t>
  </si>
  <si>
    <t>010 04 21</t>
  </si>
  <si>
    <t>010 04 22</t>
  </si>
  <si>
    <t>010 04 23</t>
  </si>
  <si>
    <t>010 04 24</t>
  </si>
  <si>
    <t>Другие вопросы в области культуры, кинематографии</t>
  </si>
  <si>
    <t>Мероприятия на обеспечение деятельности органов местного самоуправления в сфере культуры</t>
  </si>
  <si>
    <t>010 04 51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</si>
  <si>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</si>
  <si>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040 00 00</t>
  </si>
  <si>
    <t>040 04 00</t>
  </si>
  <si>
    <t>Дворцы, дома и другие учреждения культуры</t>
  </si>
  <si>
    <t>040 04 21</t>
  </si>
  <si>
    <t>040 04 22</t>
  </si>
  <si>
    <t>Сумма (тыс.руб.)</t>
  </si>
  <si>
    <t>Всего</t>
  </si>
  <si>
    <t>Иные закупки товаров, работ и услуг для обеспечения государственных (муниципальных) нужд</t>
  </si>
  <si>
    <t>Подгруппа ВР</t>
  </si>
  <si>
    <t>Субсидии бюджетным учреждениям</t>
  </si>
  <si>
    <t>240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</si>
  <si>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</si>
  <si>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</si>
  <si>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610</t>
  </si>
  <si>
    <t>100 04 25</t>
  </si>
  <si>
    <t>В том числе средства вышестоящих бюджетов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</si>
  <si>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</si>
  <si>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Финансовое обеспечение деятельности бюджетных и автономных учреждений</t>
  </si>
  <si>
    <t>010 06 00</t>
  </si>
  <si>
    <t>100 04 21</t>
  </si>
  <si>
    <t>100 04 22</t>
  </si>
  <si>
    <t>100 04 23</t>
  </si>
  <si>
    <t>100 04 24</t>
  </si>
  <si>
    <t xml:space="preserve">Субсидии юридическим лицам в сфере культуры </t>
  </si>
  <si>
    <t>010 06 50</t>
  </si>
  <si>
    <t>010 72 00</t>
  </si>
  <si>
    <t>010 72 20</t>
  </si>
  <si>
    <t>Стимулирующие субсидии в рамках муниципальных программ и непрограммных направлений деятельности</t>
  </si>
  <si>
    <t>перемещение</t>
  </si>
  <si>
    <t>обл. и федер</t>
  </si>
  <si>
    <t>доп. ср-ва</t>
  </si>
  <si>
    <t>экономия</t>
  </si>
  <si>
    <t>обл и федер,</t>
  </si>
  <si>
    <t>обл. и федер.</t>
  </si>
  <si>
    <t>обл.и федер</t>
  </si>
  <si>
    <t>доп. Ср-ва</t>
  </si>
  <si>
    <t>обл. и фед.</t>
  </si>
  <si>
    <t>Сокращение</t>
  </si>
  <si>
    <t>040 04 23</t>
  </si>
  <si>
    <t xml:space="preserve">Утвержденный план </t>
  </si>
  <si>
    <t>Исполнение</t>
  </si>
  <si>
    <t>% исполнения</t>
  </si>
  <si>
    <t>Отчет об исполнении бюджета по Департаменту культуры городского округа Тольятти за 9 месяцев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</si>
</sst>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#,##0_ ;[Red]\-#,##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52" applyFont="1" applyFill="1" applyBorder="1" applyAlignment="1">
      <alignment wrapText="1"/>
      <protection/>
    </xf>
    <xf numFmtId="3" fontId="6" fillId="0" borderId="10" xfId="0" applyNumberFormat="1" applyFont="1" applyFill="1" applyBorder="1" applyAlignment="1">
      <alignment horizontal="center" wrapText="1"/>
    </xf>
    <xf numFmtId="3" fontId="4" fillId="0" borderId="10" xfId="61" applyNumberFormat="1" applyFont="1" applyFill="1" applyBorder="1" applyAlignment="1">
      <alignment horizontal="center"/>
    </xf>
    <xf numFmtId="3" fontId="5" fillId="0" borderId="10" xfId="61" applyNumberFormat="1" applyFont="1" applyFill="1" applyBorder="1" applyAlignment="1">
      <alignment horizontal="center"/>
    </xf>
    <xf numFmtId="3" fontId="3" fillId="0" borderId="10" xfId="61" applyNumberFormat="1" applyFont="1" applyFill="1" applyBorder="1" applyAlignment="1">
      <alignment horizontal="center"/>
    </xf>
    <xf numFmtId="0" fontId="3" fillId="0" borderId="10" xfId="52" applyFont="1" applyFill="1" applyBorder="1" applyAlignment="1">
      <alignment horizontal="left"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49" fontId="3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79" fontId="3" fillId="0" borderId="0" xfId="0" applyNumberFormat="1" applyFont="1" applyFill="1" applyAlignment="1">
      <alignment horizontal="center"/>
    </xf>
    <xf numFmtId="179" fontId="3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9" fontId="4" fillId="0" borderId="10" xfId="56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179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P125"/>
  <sheetViews>
    <sheetView showZeros="0" tabSelected="1" view="pageBreakPreview" zoomScale="80" zoomScaleNormal="74" zoomScaleSheetLayoutView="80" workbookViewId="0" topLeftCell="A97">
      <selection activeCell="F108" sqref="F108"/>
    </sheetView>
  </sheetViews>
  <sheetFormatPr defaultColWidth="9.00390625" defaultRowHeight="12.75"/>
  <cols>
    <col min="1" max="1" width="59.375" style="2" customWidth="1"/>
    <col min="2" max="2" width="8.375" style="3" customWidth="1"/>
    <col min="3" max="4" width="7.00390625" style="4" customWidth="1"/>
    <col min="5" max="5" width="14.125" style="5" customWidth="1"/>
    <col min="6" max="6" width="7.875" style="3" customWidth="1"/>
    <col min="7" max="7" width="7.625" style="27" hidden="1" customWidth="1"/>
    <col min="8" max="8" width="19.75390625" style="6" hidden="1" customWidth="1"/>
    <col min="9" max="9" width="18.875" style="6" hidden="1" customWidth="1"/>
    <col min="10" max="13" width="9.125" style="1" hidden="1" customWidth="1"/>
    <col min="14" max="15" width="16.25390625" style="1" hidden="1" customWidth="1"/>
    <col min="16" max="16" width="17.75390625" style="1" hidden="1" customWidth="1"/>
    <col min="17" max="17" width="19.00390625" style="1" hidden="1" customWidth="1"/>
    <col min="18" max="18" width="19.75390625" style="6" hidden="1" customWidth="1"/>
    <col min="19" max="19" width="18.875" style="6" hidden="1" customWidth="1"/>
    <col min="20" max="20" width="14.875" style="1" hidden="1" customWidth="1"/>
    <col min="21" max="21" width="14.625" style="1" hidden="1" customWidth="1"/>
    <col min="22" max="22" width="15.375" style="1" hidden="1" customWidth="1"/>
    <col min="23" max="23" width="14.625" style="1" hidden="1" customWidth="1"/>
    <col min="24" max="25" width="14.75390625" style="1" hidden="1" customWidth="1"/>
    <col min="26" max="26" width="8.25390625" style="1" hidden="1" customWidth="1"/>
    <col min="27" max="27" width="7.125" style="1" hidden="1" customWidth="1"/>
    <col min="28" max="28" width="9.25390625" style="1" hidden="1" customWidth="1"/>
    <col min="29" max="29" width="17.875" style="1" hidden="1" customWidth="1"/>
    <col min="30" max="31" width="17.375" style="1" hidden="1" customWidth="1"/>
    <col min="32" max="34" width="17.125" style="1" hidden="1" customWidth="1"/>
    <col min="35" max="35" width="17.625" style="1" hidden="1" customWidth="1"/>
    <col min="36" max="36" width="17.00390625" style="1" hidden="1" customWidth="1"/>
    <col min="37" max="37" width="17.125" style="1" hidden="1" customWidth="1"/>
    <col min="38" max="38" width="18.00390625" style="1" hidden="1" customWidth="1"/>
    <col min="39" max="39" width="18.25390625" style="1" hidden="1" customWidth="1"/>
    <col min="40" max="40" width="17.75390625" style="1" hidden="1" customWidth="1"/>
    <col min="41" max="41" width="17.125" style="1" hidden="1" customWidth="1"/>
    <col min="42" max="43" width="17.375" style="1" hidden="1" customWidth="1"/>
    <col min="44" max="44" width="9.375" style="1" hidden="1" customWidth="1"/>
    <col min="45" max="45" width="11.125" style="1" hidden="1" customWidth="1"/>
    <col min="46" max="46" width="11.875" style="1" hidden="1" customWidth="1"/>
    <col min="47" max="47" width="10.625" style="1" hidden="1" customWidth="1"/>
    <col min="48" max="49" width="17.375" style="1" customWidth="1"/>
    <col min="50" max="50" width="17.00390625" style="1" customWidth="1"/>
    <col min="51" max="51" width="16.125" style="1" customWidth="1"/>
    <col min="52" max="52" width="14.875" style="34" customWidth="1"/>
    <col min="53" max="53" width="15.75390625" style="34" customWidth="1"/>
    <col min="54" max="16384" width="9.125" style="1" customWidth="1"/>
  </cols>
  <sheetData>
    <row r="2" spans="1:172" ht="48.75" customHeight="1">
      <c r="A2" s="51" t="s">
        <v>101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</row>
    <row r="3" spans="1:53" ht="29.25" customHeight="1">
      <c r="A3" s="40" t="s">
        <v>1</v>
      </c>
      <c r="B3" s="29"/>
      <c r="C3" s="30"/>
      <c r="D3" s="30"/>
      <c r="E3" s="31"/>
      <c r="F3" s="32"/>
      <c r="G3" s="39" t="s">
        <v>67</v>
      </c>
      <c r="H3" s="45" t="s">
        <v>64</v>
      </c>
      <c r="I3" s="45"/>
      <c r="J3" s="33"/>
      <c r="K3" s="33"/>
      <c r="L3" s="33"/>
      <c r="M3" s="33"/>
      <c r="N3" s="38" t="s">
        <v>87</v>
      </c>
      <c r="O3" s="41" t="s">
        <v>88</v>
      </c>
      <c r="P3" s="38" t="s">
        <v>89</v>
      </c>
      <c r="Q3" s="38" t="s">
        <v>90</v>
      </c>
      <c r="R3" s="45" t="s">
        <v>64</v>
      </c>
      <c r="S3" s="45"/>
      <c r="T3" s="42" t="s">
        <v>87</v>
      </c>
      <c r="U3" s="42" t="s">
        <v>91</v>
      </c>
      <c r="V3" s="42" t="s">
        <v>89</v>
      </c>
      <c r="W3" s="42" t="s">
        <v>90</v>
      </c>
      <c r="X3" s="45" t="s">
        <v>64</v>
      </c>
      <c r="Y3" s="45"/>
      <c r="Z3" s="42" t="s">
        <v>87</v>
      </c>
      <c r="AA3" s="42" t="s">
        <v>92</v>
      </c>
      <c r="AB3" s="42" t="s">
        <v>89</v>
      </c>
      <c r="AC3" s="42" t="s">
        <v>90</v>
      </c>
      <c r="AD3" s="45" t="s">
        <v>64</v>
      </c>
      <c r="AE3" s="45"/>
      <c r="AF3" s="42" t="s">
        <v>87</v>
      </c>
      <c r="AG3" s="42" t="s">
        <v>93</v>
      </c>
      <c r="AH3" s="42" t="s">
        <v>94</v>
      </c>
      <c r="AI3" s="42" t="s">
        <v>90</v>
      </c>
      <c r="AJ3" s="45" t="s">
        <v>64</v>
      </c>
      <c r="AK3" s="45"/>
      <c r="AL3" s="42" t="s">
        <v>87</v>
      </c>
      <c r="AM3" s="42" t="s">
        <v>95</v>
      </c>
      <c r="AN3" s="42" t="s">
        <v>94</v>
      </c>
      <c r="AO3" s="42" t="s">
        <v>90</v>
      </c>
      <c r="AP3" s="45" t="s">
        <v>64</v>
      </c>
      <c r="AQ3" s="45"/>
      <c r="AR3" s="42" t="s">
        <v>87</v>
      </c>
      <c r="AS3" s="42" t="s">
        <v>92</v>
      </c>
      <c r="AT3" s="42" t="s">
        <v>96</v>
      </c>
      <c r="AU3" s="42" t="s">
        <v>90</v>
      </c>
      <c r="AV3" s="45" t="s">
        <v>98</v>
      </c>
      <c r="AW3" s="45"/>
      <c r="AX3" s="48" t="s">
        <v>99</v>
      </c>
      <c r="AY3" s="48"/>
      <c r="AZ3" s="49" t="s">
        <v>100</v>
      </c>
      <c r="BA3" s="49"/>
    </row>
    <row r="4" spans="1:53" ht="44.25" customHeight="1">
      <c r="A4" s="40"/>
      <c r="B4" s="47" t="s">
        <v>4</v>
      </c>
      <c r="C4" s="44" t="s">
        <v>5</v>
      </c>
      <c r="D4" s="44" t="s">
        <v>6</v>
      </c>
      <c r="E4" s="43" t="s">
        <v>2</v>
      </c>
      <c r="F4" s="39" t="s">
        <v>3</v>
      </c>
      <c r="G4" s="39"/>
      <c r="H4" s="45" t="s">
        <v>65</v>
      </c>
      <c r="I4" s="46" t="s">
        <v>74</v>
      </c>
      <c r="J4" s="33"/>
      <c r="K4" s="33"/>
      <c r="L4" s="33"/>
      <c r="M4" s="33"/>
      <c r="N4" s="38"/>
      <c r="O4" s="41"/>
      <c r="P4" s="38"/>
      <c r="Q4" s="38"/>
      <c r="R4" s="45" t="s">
        <v>65</v>
      </c>
      <c r="S4" s="46" t="s">
        <v>74</v>
      </c>
      <c r="T4" s="42"/>
      <c r="U4" s="42"/>
      <c r="V4" s="42"/>
      <c r="W4" s="42"/>
      <c r="X4" s="45" t="s">
        <v>65</v>
      </c>
      <c r="Y4" s="46" t="s">
        <v>74</v>
      </c>
      <c r="Z4" s="42"/>
      <c r="AA4" s="42"/>
      <c r="AB4" s="42"/>
      <c r="AC4" s="42"/>
      <c r="AD4" s="45" t="s">
        <v>65</v>
      </c>
      <c r="AE4" s="46" t="s">
        <v>74</v>
      </c>
      <c r="AF4" s="42"/>
      <c r="AG4" s="42"/>
      <c r="AH4" s="42"/>
      <c r="AI4" s="42"/>
      <c r="AJ4" s="45" t="s">
        <v>65</v>
      </c>
      <c r="AK4" s="46" t="s">
        <v>74</v>
      </c>
      <c r="AL4" s="42"/>
      <c r="AM4" s="42"/>
      <c r="AN4" s="42"/>
      <c r="AO4" s="42"/>
      <c r="AP4" s="45" t="s">
        <v>65</v>
      </c>
      <c r="AQ4" s="46" t="s">
        <v>74</v>
      </c>
      <c r="AR4" s="42"/>
      <c r="AS4" s="42"/>
      <c r="AT4" s="42"/>
      <c r="AU4" s="42"/>
      <c r="AV4" s="45" t="s">
        <v>65</v>
      </c>
      <c r="AW4" s="46" t="s">
        <v>74</v>
      </c>
      <c r="AX4" s="48" t="s">
        <v>65</v>
      </c>
      <c r="AY4" s="50" t="s">
        <v>74</v>
      </c>
      <c r="AZ4" s="49" t="s">
        <v>65</v>
      </c>
      <c r="BA4" s="49" t="s">
        <v>74</v>
      </c>
    </row>
    <row r="5" spans="1:53" ht="72" customHeight="1">
      <c r="A5" s="40"/>
      <c r="B5" s="47"/>
      <c r="C5" s="44"/>
      <c r="D5" s="44"/>
      <c r="E5" s="43"/>
      <c r="F5" s="39"/>
      <c r="G5" s="39"/>
      <c r="H5" s="45"/>
      <c r="I5" s="46"/>
      <c r="J5" s="33"/>
      <c r="K5" s="33"/>
      <c r="L5" s="33"/>
      <c r="M5" s="33"/>
      <c r="N5" s="38"/>
      <c r="O5" s="41"/>
      <c r="P5" s="38"/>
      <c r="Q5" s="38"/>
      <c r="R5" s="45"/>
      <c r="S5" s="46"/>
      <c r="T5" s="42"/>
      <c r="U5" s="42"/>
      <c r="V5" s="42"/>
      <c r="W5" s="42"/>
      <c r="X5" s="45"/>
      <c r="Y5" s="46"/>
      <c r="Z5" s="42"/>
      <c r="AA5" s="42"/>
      <c r="AB5" s="42"/>
      <c r="AC5" s="42"/>
      <c r="AD5" s="45"/>
      <c r="AE5" s="46"/>
      <c r="AF5" s="42"/>
      <c r="AG5" s="42"/>
      <c r="AH5" s="42"/>
      <c r="AI5" s="42"/>
      <c r="AJ5" s="45"/>
      <c r="AK5" s="46"/>
      <c r="AL5" s="42"/>
      <c r="AM5" s="42"/>
      <c r="AN5" s="42"/>
      <c r="AO5" s="42"/>
      <c r="AP5" s="45"/>
      <c r="AQ5" s="46"/>
      <c r="AR5" s="42"/>
      <c r="AS5" s="42"/>
      <c r="AT5" s="42"/>
      <c r="AU5" s="42"/>
      <c r="AV5" s="45"/>
      <c r="AW5" s="46"/>
      <c r="AX5" s="48"/>
      <c r="AY5" s="50"/>
      <c r="AZ5" s="49"/>
      <c r="BA5" s="49"/>
    </row>
    <row r="6" spans="1:53" ht="40.5">
      <c r="A6" s="7" t="s">
        <v>26</v>
      </c>
      <c r="B6" s="22">
        <v>912</v>
      </c>
      <c r="C6" s="9"/>
      <c r="D6" s="9"/>
      <c r="E6" s="8"/>
      <c r="F6" s="9"/>
      <c r="G6" s="9"/>
      <c r="H6" s="22">
        <f>H7+H26+H45+H102+H108</f>
        <v>780028</v>
      </c>
      <c r="I6" s="22">
        <f aca="true" t="shared" si="0" ref="I6:S6">I7+I26+I45+I102+I108</f>
        <v>243336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22">
        <f t="shared" si="0"/>
        <v>780028</v>
      </c>
      <c r="S6" s="22">
        <f t="shared" si="0"/>
        <v>243336</v>
      </c>
      <c r="T6" s="15">
        <f aca="true" t="shared" si="1" ref="T6:Y6">T7+T26+T45+T102+T108</f>
        <v>0</v>
      </c>
      <c r="U6" s="15">
        <f t="shared" si="1"/>
        <v>0</v>
      </c>
      <c r="V6" s="15">
        <f t="shared" si="1"/>
        <v>0</v>
      </c>
      <c r="W6" s="15">
        <f t="shared" si="1"/>
        <v>0</v>
      </c>
      <c r="X6" s="22">
        <f t="shared" si="1"/>
        <v>780028</v>
      </c>
      <c r="Y6" s="22">
        <f t="shared" si="1"/>
        <v>243336</v>
      </c>
      <c r="Z6" s="15">
        <f aca="true" t="shared" si="2" ref="Z6:AE6">Z7+Z26+Z45+Z102+Z108</f>
        <v>0</v>
      </c>
      <c r="AA6" s="15">
        <f t="shared" si="2"/>
        <v>0</v>
      </c>
      <c r="AB6" s="15">
        <f t="shared" si="2"/>
        <v>0</v>
      </c>
      <c r="AC6" s="15">
        <f t="shared" si="2"/>
        <v>0</v>
      </c>
      <c r="AD6" s="22">
        <f t="shared" si="2"/>
        <v>780028</v>
      </c>
      <c r="AE6" s="22">
        <f t="shared" si="2"/>
        <v>243336</v>
      </c>
      <c r="AF6" s="15">
        <f aca="true" t="shared" si="3" ref="AF6:AK6">AF7+AF26+AF45+AF102+AF108</f>
        <v>0</v>
      </c>
      <c r="AG6" s="15">
        <f t="shared" si="3"/>
        <v>0</v>
      </c>
      <c r="AH6" s="15">
        <f t="shared" si="3"/>
        <v>0</v>
      </c>
      <c r="AI6" s="15">
        <f t="shared" si="3"/>
        <v>0</v>
      </c>
      <c r="AJ6" s="22">
        <f t="shared" si="3"/>
        <v>780028</v>
      </c>
      <c r="AK6" s="22">
        <f t="shared" si="3"/>
        <v>243336</v>
      </c>
      <c r="AL6" s="15">
        <f aca="true" t="shared" si="4" ref="AL6:AQ6">AL7+AL26+AL45+AL102+AL108</f>
        <v>-7452</v>
      </c>
      <c r="AM6" s="15">
        <f t="shared" si="4"/>
        <v>0</v>
      </c>
      <c r="AN6" s="15">
        <f t="shared" si="4"/>
        <v>2001</v>
      </c>
      <c r="AO6" s="15">
        <f t="shared" si="4"/>
        <v>0</v>
      </c>
      <c r="AP6" s="22">
        <f t="shared" si="4"/>
        <v>774577</v>
      </c>
      <c r="AQ6" s="22">
        <f t="shared" si="4"/>
        <v>243336</v>
      </c>
      <c r="AR6" s="15">
        <f aca="true" t="shared" si="5" ref="AR6:AW6">AR7+AR26+AR45+AR102+AR108</f>
        <v>174</v>
      </c>
      <c r="AS6" s="15">
        <f t="shared" si="5"/>
        <v>0</v>
      </c>
      <c r="AT6" s="15">
        <f t="shared" si="5"/>
        <v>-147</v>
      </c>
      <c r="AU6" s="15">
        <f t="shared" si="5"/>
        <v>0</v>
      </c>
      <c r="AV6" s="22">
        <f t="shared" si="5"/>
        <v>774604</v>
      </c>
      <c r="AW6" s="22">
        <f t="shared" si="5"/>
        <v>243336</v>
      </c>
      <c r="AX6" s="22">
        <f>AX7+AX26+AX45+AX102+AX108</f>
        <v>553246</v>
      </c>
      <c r="AY6" s="22">
        <f>AY7+AY26+AY45+AY102+AY108</f>
        <v>157188</v>
      </c>
      <c r="AZ6" s="36">
        <f aca="true" t="shared" si="6" ref="AZ6:AZ58">AX6/AV6*100</f>
        <v>71.42307553278837</v>
      </c>
      <c r="BA6" s="36">
        <f>AY6/AW6*100</f>
        <v>64.59710030575008</v>
      </c>
    </row>
    <row r="7" spans="1:53" ht="18.75">
      <c r="A7" s="10" t="s">
        <v>27</v>
      </c>
      <c r="B7" s="18">
        <f aca="true" t="shared" si="7" ref="B7:B44">B6</f>
        <v>912</v>
      </c>
      <c r="C7" s="11" t="s">
        <v>22</v>
      </c>
      <c r="D7" s="11" t="s">
        <v>13</v>
      </c>
      <c r="E7" s="12"/>
      <c r="F7" s="11"/>
      <c r="G7" s="11"/>
      <c r="H7" s="23">
        <f>H8+H21</f>
        <v>279700</v>
      </c>
      <c r="I7" s="23">
        <f aca="true" t="shared" si="8" ref="I7:S7">I8+I21</f>
        <v>101194</v>
      </c>
      <c r="J7" s="23">
        <f t="shared" si="8"/>
        <v>0</v>
      </c>
      <c r="K7" s="23">
        <f t="shared" si="8"/>
        <v>0</v>
      </c>
      <c r="L7" s="23">
        <f t="shared" si="8"/>
        <v>0</v>
      </c>
      <c r="M7" s="23">
        <f t="shared" si="8"/>
        <v>0</v>
      </c>
      <c r="N7" s="15">
        <f t="shared" si="8"/>
        <v>0</v>
      </c>
      <c r="O7" s="15">
        <f t="shared" si="8"/>
        <v>0</v>
      </c>
      <c r="P7" s="15">
        <f t="shared" si="8"/>
        <v>0</v>
      </c>
      <c r="Q7" s="15">
        <f t="shared" si="8"/>
        <v>0</v>
      </c>
      <c r="R7" s="23">
        <f t="shared" si="8"/>
        <v>279700</v>
      </c>
      <c r="S7" s="23">
        <f t="shared" si="8"/>
        <v>101194</v>
      </c>
      <c r="T7" s="15">
        <f aca="true" t="shared" si="9" ref="T7:Y7">T8+T21</f>
        <v>0</v>
      </c>
      <c r="U7" s="15">
        <f t="shared" si="9"/>
        <v>0</v>
      </c>
      <c r="V7" s="15">
        <f t="shared" si="9"/>
        <v>0</v>
      </c>
      <c r="W7" s="15">
        <f t="shared" si="9"/>
        <v>0</v>
      </c>
      <c r="X7" s="23">
        <f t="shared" si="9"/>
        <v>279700</v>
      </c>
      <c r="Y7" s="23">
        <f t="shared" si="9"/>
        <v>101194</v>
      </c>
      <c r="Z7" s="15">
        <f aca="true" t="shared" si="10" ref="Z7:AE7">Z8+Z21</f>
        <v>0</v>
      </c>
      <c r="AA7" s="15">
        <f t="shared" si="10"/>
        <v>0</v>
      </c>
      <c r="AB7" s="15">
        <f t="shared" si="10"/>
        <v>0</v>
      </c>
      <c r="AC7" s="15">
        <f t="shared" si="10"/>
        <v>0</v>
      </c>
      <c r="AD7" s="23">
        <f t="shared" si="10"/>
        <v>279700</v>
      </c>
      <c r="AE7" s="23">
        <f t="shared" si="10"/>
        <v>101194</v>
      </c>
      <c r="AF7" s="15">
        <f aca="true" t="shared" si="11" ref="AF7:AK7">AF8+AF21</f>
        <v>0</v>
      </c>
      <c r="AG7" s="15">
        <f t="shared" si="11"/>
        <v>0</v>
      </c>
      <c r="AH7" s="15">
        <f t="shared" si="11"/>
        <v>0</v>
      </c>
      <c r="AI7" s="15">
        <f t="shared" si="11"/>
        <v>0</v>
      </c>
      <c r="AJ7" s="23">
        <f t="shared" si="11"/>
        <v>279700</v>
      </c>
      <c r="AK7" s="23">
        <f t="shared" si="11"/>
        <v>101194</v>
      </c>
      <c r="AL7" s="15">
        <f aca="true" t="shared" si="12" ref="AL7:AQ7">AL8+AL21</f>
        <v>-3646</v>
      </c>
      <c r="AM7" s="15">
        <f t="shared" si="12"/>
        <v>0</v>
      </c>
      <c r="AN7" s="15">
        <f t="shared" si="12"/>
        <v>283</v>
      </c>
      <c r="AO7" s="15">
        <f t="shared" si="12"/>
        <v>0</v>
      </c>
      <c r="AP7" s="23">
        <f t="shared" si="12"/>
        <v>276337</v>
      </c>
      <c r="AQ7" s="23">
        <f t="shared" si="12"/>
        <v>101194</v>
      </c>
      <c r="AR7" s="15">
        <f aca="true" t="shared" si="13" ref="AR7:AW7">AR8+AR21</f>
        <v>0</v>
      </c>
      <c r="AS7" s="15">
        <f t="shared" si="13"/>
        <v>0</v>
      </c>
      <c r="AT7" s="15">
        <f t="shared" si="13"/>
        <v>0</v>
      </c>
      <c r="AU7" s="15">
        <f t="shared" si="13"/>
        <v>0</v>
      </c>
      <c r="AV7" s="23">
        <f t="shared" si="13"/>
        <v>276337</v>
      </c>
      <c r="AW7" s="23">
        <f t="shared" si="13"/>
        <v>101194</v>
      </c>
      <c r="AX7" s="23">
        <f>AX8+AX21</f>
        <v>191322</v>
      </c>
      <c r="AY7" s="23">
        <f>AY8+AY21</f>
        <v>61510</v>
      </c>
      <c r="AZ7" s="37">
        <f t="shared" si="6"/>
        <v>69.23502824449857</v>
      </c>
      <c r="BA7" s="37">
        <f>AY7/AW7*100</f>
        <v>60.78423621953871</v>
      </c>
    </row>
    <row r="8" spans="1:53" ht="33">
      <c r="A8" s="13" t="s">
        <v>28</v>
      </c>
      <c r="B8" s="15">
        <f t="shared" si="7"/>
        <v>912</v>
      </c>
      <c r="C8" s="14" t="s">
        <v>22</v>
      </c>
      <c r="D8" s="14" t="s">
        <v>13</v>
      </c>
      <c r="E8" s="17" t="s">
        <v>29</v>
      </c>
      <c r="F8" s="14"/>
      <c r="G8" s="14"/>
      <c r="H8" s="24">
        <f>H9+H13+H17</f>
        <v>278630</v>
      </c>
      <c r="I8" s="24">
        <f aca="true" t="shared" si="14" ref="I8:S8">I9+I13+I17</f>
        <v>101194</v>
      </c>
      <c r="J8" s="24">
        <f t="shared" si="14"/>
        <v>0</v>
      </c>
      <c r="K8" s="24">
        <f t="shared" si="14"/>
        <v>0</v>
      </c>
      <c r="L8" s="24">
        <f t="shared" si="14"/>
        <v>0</v>
      </c>
      <c r="M8" s="24">
        <f t="shared" si="14"/>
        <v>0</v>
      </c>
      <c r="N8" s="15">
        <f t="shared" si="14"/>
        <v>0</v>
      </c>
      <c r="O8" s="15">
        <f t="shared" si="14"/>
        <v>0</v>
      </c>
      <c r="P8" s="15">
        <f t="shared" si="14"/>
        <v>0</v>
      </c>
      <c r="Q8" s="15">
        <f t="shared" si="14"/>
        <v>0</v>
      </c>
      <c r="R8" s="24">
        <f t="shared" si="14"/>
        <v>278630</v>
      </c>
      <c r="S8" s="24">
        <f t="shared" si="14"/>
        <v>101194</v>
      </c>
      <c r="T8" s="15">
        <f aca="true" t="shared" si="15" ref="T8:Y8">T9+T13+T17</f>
        <v>0</v>
      </c>
      <c r="U8" s="15">
        <f t="shared" si="15"/>
        <v>0</v>
      </c>
      <c r="V8" s="15">
        <f t="shared" si="15"/>
        <v>0</v>
      </c>
      <c r="W8" s="15">
        <f t="shared" si="15"/>
        <v>0</v>
      </c>
      <c r="X8" s="24">
        <f t="shared" si="15"/>
        <v>278630</v>
      </c>
      <c r="Y8" s="24">
        <f t="shared" si="15"/>
        <v>101194</v>
      </c>
      <c r="Z8" s="15">
        <f aca="true" t="shared" si="16" ref="Z8:AE8">Z9+Z13+Z17</f>
        <v>0</v>
      </c>
      <c r="AA8" s="15">
        <f t="shared" si="16"/>
        <v>0</v>
      </c>
      <c r="AB8" s="15">
        <f t="shared" si="16"/>
        <v>0</v>
      </c>
      <c r="AC8" s="15">
        <f t="shared" si="16"/>
        <v>0</v>
      </c>
      <c r="AD8" s="24">
        <f t="shared" si="16"/>
        <v>278630</v>
      </c>
      <c r="AE8" s="24">
        <f t="shared" si="16"/>
        <v>101194</v>
      </c>
      <c r="AF8" s="15">
        <f aca="true" t="shared" si="17" ref="AF8:AK8">AF9+AF13+AF17</f>
        <v>0</v>
      </c>
      <c r="AG8" s="15">
        <f t="shared" si="17"/>
        <v>0</v>
      </c>
      <c r="AH8" s="15">
        <f t="shared" si="17"/>
        <v>0</v>
      </c>
      <c r="AI8" s="15">
        <f t="shared" si="17"/>
        <v>0</v>
      </c>
      <c r="AJ8" s="24">
        <f t="shared" si="17"/>
        <v>278630</v>
      </c>
      <c r="AK8" s="24">
        <f t="shared" si="17"/>
        <v>101194</v>
      </c>
      <c r="AL8" s="15">
        <f aca="true" t="shared" si="18" ref="AL8:AQ8">AL9+AL13+AL17</f>
        <v>-3646</v>
      </c>
      <c r="AM8" s="15">
        <f t="shared" si="18"/>
        <v>0</v>
      </c>
      <c r="AN8" s="15">
        <f t="shared" si="18"/>
        <v>283</v>
      </c>
      <c r="AO8" s="15">
        <f t="shared" si="18"/>
        <v>0</v>
      </c>
      <c r="AP8" s="24">
        <f t="shared" si="18"/>
        <v>275267</v>
      </c>
      <c r="AQ8" s="24">
        <f t="shared" si="18"/>
        <v>101194</v>
      </c>
      <c r="AR8" s="15">
        <f aca="true" t="shared" si="19" ref="AR8:AW8">AR9+AR13+AR17</f>
        <v>0</v>
      </c>
      <c r="AS8" s="15">
        <f t="shared" si="19"/>
        <v>0</v>
      </c>
      <c r="AT8" s="15">
        <f t="shared" si="19"/>
        <v>0</v>
      </c>
      <c r="AU8" s="15">
        <f t="shared" si="19"/>
        <v>0</v>
      </c>
      <c r="AV8" s="24">
        <f t="shared" si="19"/>
        <v>275267</v>
      </c>
      <c r="AW8" s="24">
        <f t="shared" si="19"/>
        <v>101194</v>
      </c>
      <c r="AX8" s="24">
        <f>AX9+AX13+AX17</f>
        <v>190379</v>
      </c>
      <c r="AY8" s="24">
        <f>AY9+AY13+AY17</f>
        <v>61510</v>
      </c>
      <c r="AZ8" s="35">
        <f t="shared" si="6"/>
        <v>69.16157766822758</v>
      </c>
      <c r="BA8" s="35">
        <f>AY8/AW8*100</f>
        <v>60.78423621953871</v>
      </c>
    </row>
    <row r="9" spans="1:53" ht="33">
      <c r="A9" s="13" t="s">
        <v>76</v>
      </c>
      <c r="B9" s="15">
        <f t="shared" si="7"/>
        <v>912</v>
      </c>
      <c r="C9" s="14" t="s">
        <v>22</v>
      </c>
      <c r="D9" s="14" t="s">
        <v>13</v>
      </c>
      <c r="E9" s="17" t="s">
        <v>30</v>
      </c>
      <c r="F9" s="14"/>
      <c r="G9" s="14"/>
      <c r="H9" s="16">
        <f>H10</f>
        <v>176498</v>
      </c>
      <c r="I9" s="16">
        <f aca="true" t="shared" si="20" ref="I9:Z11">I10</f>
        <v>0</v>
      </c>
      <c r="J9" s="16">
        <f t="shared" si="20"/>
        <v>0</v>
      </c>
      <c r="K9" s="16">
        <f t="shared" si="20"/>
        <v>0</v>
      </c>
      <c r="L9" s="16">
        <f t="shared" si="20"/>
        <v>0</v>
      </c>
      <c r="M9" s="16">
        <f t="shared" si="20"/>
        <v>0</v>
      </c>
      <c r="N9" s="15">
        <f t="shared" si="20"/>
        <v>0</v>
      </c>
      <c r="O9" s="15">
        <f t="shared" si="20"/>
        <v>0</v>
      </c>
      <c r="P9" s="15">
        <f t="shared" si="20"/>
        <v>0</v>
      </c>
      <c r="Q9" s="15">
        <f t="shared" si="20"/>
        <v>0</v>
      </c>
      <c r="R9" s="16">
        <f t="shared" si="20"/>
        <v>176498</v>
      </c>
      <c r="S9" s="16">
        <f t="shared" si="20"/>
        <v>0</v>
      </c>
      <c r="T9" s="15">
        <f t="shared" si="20"/>
        <v>0</v>
      </c>
      <c r="U9" s="15">
        <f t="shared" si="20"/>
        <v>0</v>
      </c>
      <c r="V9" s="15">
        <f t="shared" si="20"/>
        <v>0</v>
      </c>
      <c r="W9" s="15">
        <f t="shared" si="20"/>
        <v>0</v>
      </c>
      <c r="X9" s="16">
        <f t="shared" si="20"/>
        <v>176498</v>
      </c>
      <c r="Y9" s="16">
        <f aca="true" t="shared" si="21" ref="X9:Y11">Y10</f>
        <v>0</v>
      </c>
      <c r="Z9" s="15">
        <f t="shared" si="20"/>
        <v>0</v>
      </c>
      <c r="AA9" s="15">
        <f aca="true" t="shared" si="22" ref="Z9:AC11">AA10</f>
        <v>0</v>
      </c>
      <c r="AB9" s="15">
        <f t="shared" si="22"/>
        <v>0</v>
      </c>
      <c r="AC9" s="15">
        <f t="shared" si="22"/>
        <v>0</v>
      </c>
      <c r="AD9" s="16">
        <f aca="true" t="shared" si="23" ref="AD9:AI11">AD10</f>
        <v>176498</v>
      </c>
      <c r="AE9" s="16">
        <f t="shared" si="23"/>
        <v>0</v>
      </c>
      <c r="AF9" s="15">
        <f t="shared" si="23"/>
        <v>0</v>
      </c>
      <c r="AG9" s="15">
        <f t="shared" si="23"/>
        <v>0</v>
      </c>
      <c r="AH9" s="15">
        <f t="shared" si="23"/>
        <v>0</v>
      </c>
      <c r="AI9" s="15">
        <f t="shared" si="23"/>
        <v>0</v>
      </c>
      <c r="AJ9" s="16">
        <f aca="true" t="shared" si="24" ref="AJ9:AY11">AJ10</f>
        <v>176498</v>
      </c>
      <c r="AK9" s="16">
        <f t="shared" si="24"/>
        <v>0</v>
      </c>
      <c r="AL9" s="15">
        <f t="shared" si="24"/>
        <v>-3646</v>
      </c>
      <c r="AM9" s="15">
        <f t="shared" si="24"/>
        <v>0</v>
      </c>
      <c r="AN9" s="15">
        <f t="shared" si="24"/>
        <v>0</v>
      </c>
      <c r="AO9" s="15">
        <f t="shared" si="24"/>
        <v>0</v>
      </c>
      <c r="AP9" s="16">
        <f t="shared" si="24"/>
        <v>172852</v>
      </c>
      <c r="AQ9" s="16">
        <f t="shared" si="24"/>
        <v>0</v>
      </c>
      <c r="AR9" s="15">
        <f t="shared" si="24"/>
        <v>0</v>
      </c>
      <c r="AS9" s="15">
        <f t="shared" si="24"/>
        <v>0</v>
      </c>
      <c r="AT9" s="15">
        <f t="shared" si="24"/>
        <v>0</v>
      </c>
      <c r="AU9" s="15">
        <f t="shared" si="24"/>
        <v>0</v>
      </c>
      <c r="AV9" s="16">
        <f t="shared" si="24"/>
        <v>172852</v>
      </c>
      <c r="AW9" s="16">
        <f t="shared" si="24"/>
        <v>0</v>
      </c>
      <c r="AX9" s="16">
        <f t="shared" si="24"/>
        <v>128016</v>
      </c>
      <c r="AY9" s="16">
        <f t="shared" si="24"/>
        <v>0</v>
      </c>
      <c r="AZ9" s="35">
        <f t="shared" si="6"/>
        <v>74.06104644435703</v>
      </c>
      <c r="BA9" s="35"/>
    </row>
    <row r="10" spans="1:53" ht="16.5">
      <c r="A10" s="13" t="s">
        <v>31</v>
      </c>
      <c r="B10" s="15">
        <f t="shared" si="7"/>
        <v>912</v>
      </c>
      <c r="C10" s="14" t="s">
        <v>22</v>
      </c>
      <c r="D10" s="14" t="s">
        <v>13</v>
      </c>
      <c r="E10" s="17" t="s">
        <v>32</v>
      </c>
      <c r="F10" s="14"/>
      <c r="G10" s="14"/>
      <c r="H10" s="16">
        <f>H11</f>
        <v>176498</v>
      </c>
      <c r="I10" s="16">
        <f t="shared" si="20"/>
        <v>0</v>
      </c>
      <c r="J10" s="16">
        <f t="shared" si="20"/>
        <v>0</v>
      </c>
      <c r="K10" s="16">
        <f t="shared" si="20"/>
        <v>0</v>
      </c>
      <c r="L10" s="16">
        <f t="shared" si="20"/>
        <v>0</v>
      </c>
      <c r="M10" s="16">
        <f t="shared" si="20"/>
        <v>0</v>
      </c>
      <c r="N10" s="15">
        <f t="shared" si="20"/>
        <v>0</v>
      </c>
      <c r="O10" s="15">
        <f t="shared" si="20"/>
        <v>0</v>
      </c>
      <c r="P10" s="15">
        <f t="shared" si="20"/>
        <v>0</v>
      </c>
      <c r="Q10" s="15">
        <f t="shared" si="20"/>
        <v>0</v>
      </c>
      <c r="R10" s="16">
        <f t="shared" si="20"/>
        <v>176498</v>
      </c>
      <c r="S10" s="16">
        <f t="shared" si="20"/>
        <v>0</v>
      </c>
      <c r="T10" s="15">
        <f t="shared" si="20"/>
        <v>0</v>
      </c>
      <c r="U10" s="15">
        <f t="shared" si="20"/>
        <v>0</v>
      </c>
      <c r="V10" s="15">
        <f t="shared" si="20"/>
        <v>0</v>
      </c>
      <c r="W10" s="15">
        <f t="shared" si="20"/>
        <v>0</v>
      </c>
      <c r="X10" s="16">
        <f t="shared" si="21"/>
        <v>176498</v>
      </c>
      <c r="Y10" s="16">
        <f t="shared" si="21"/>
        <v>0</v>
      </c>
      <c r="Z10" s="15">
        <f t="shared" si="22"/>
        <v>0</v>
      </c>
      <c r="AA10" s="15">
        <f t="shared" si="22"/>
        <v>0</v>
      </c>
      <c r="AB10" s="15">
        <f t="shared" si="22"/>
        <v>0</v>
      </c>
      <c r="AC10" s="15">
        <f t="shared" si="22"/>
        <v>0</v>
      </c>
      <c r="AD10" s="16">
        <f t="shared" si="23"/>
        <v>176498</v>
      </c>
      <c r="AE10" s="16">
        <f t="shared" si="23"/>
        <v>0</v>
      </c>
      <c r="AF10" s="15">
        <f t="shared" si="23"/>
        <v>0</v>
      </c>
      <c r="AG10" s="15">
        <f t="shared" si="23"/>
        <v>0</v>
      </c>
      <c r="AH10" s="15">
        <f t="shared" si="23"/>
        <v>0</v>
      </c>
      <c r="AI10" s="15">
        <f t="shared" si="23"/>
        <v>0</v>
      </c>
      <c r="AJ10" s="16">
        <f t="shared" si="24"/>
        <v>176498</v>
      </c>
      <c r="AK10" s="16">
        <f t="shared" si="24"/>
        <v>0</v>
      </c>
      <c r="AL10" s="15">
        <f t="shared" si="24"/>
        <v>-3646</v>
      </c>
      <c r="AM10" s="15">
        <f t="shared" si="24"/>
        <v>0</v>
      </c>
      <c r="AN10" s="15">
        <f t="shared" si="24"/>
        <v>0</v>
      </c>
      <c r="AO10" s="15">
        <f t="shared" si="24"/>
        <v>0</v>
      </c>
      <c r="AP10" s="16">
        <f t="shared" si="24"/>
        <v>172852</v>
      </c>
      <c r="AQ10" s="16">
        <f t="shared" si="24"/>
        <v>0</v>
      </c>
      <c r="AR10" s="15">
        <f t="shared" si="24"/>
        <v>0</v>
      </c>
      <c r="AS10" s="15">
        <f t="shared" si="24"/>
        <v>0</v>
      </c>
      <c r="AT10" s="15">
        <f t="shared" si="24"/>
        <v>0</v>
      </c>
      <c r="AU10" s="15">
        <f t="shared" si="24"/>
        <v>0</v>
      </c>
      <c r="AV10" s="16">
        <f t="shared" si="24"/>
        <v>172852</v>
      </c>
      <c r="AW10" s="16">
        <f t="shared" si="24"/>
        <v>0</v>
      </c>
      <c r="AX10" s="16">
        <f t="shared" si="24"/>
        <v>128016</v>
      </c>
      <c r="AY10" s="16">
        <f t="shared" si="24"/>
        <v>0</v>
      </c>
      <c r="AZ10" s="35">
        <f t="shared" si="6"/>
        <v>74.06104644435703</v>
      </c>
      <c r="BA10" s="35"/>
    </row>
    <row r="11" spans="1:53" ht="33">
      <c r="A11" s="13" t="s">
        <v>18</v>
      </c>
      <c r="B11" s="15">
        <f t="shared" si="7"/>
        <v>912</v>
      </c>
      <c r="C11" s="14" t="s">
        <v>22</v>
      </c>
      <c r="D11" s="14" t="s">
        <v>13</v>
      </c>
      <c r="E11" s="17" t="s">
        <v>32</v>
      </c>
      <c r="F11" s="14" t="s">
        <v>19</v>
      </c>
      <c r="G11" s="14"/>
      <c r="H11" s="15">
        <f>H12</f>
        <v>176498</v>
      </c>
      <c r="I11" s="15">
        <f t="shared" si="20"/>
        <v>0</v>
      </c>
      <c r="J11" s="15">
        <f t="shared" si="20"/>
        <v>0</v>
      </c>
      <c r="K11" s="15">
        <f t="shared" si="20"/>
        <v>0</v>
      </c>
      <c r="L11" s="15">
        <f t="shared" si="20"/>
        <v>0</v>
      </c>
      <c r="M11" s="15">
        <f t="shared" si="20"/>
        <v>0</v>
      </c>
      <c r="N11" s="15">
        <f t="shared" si="20"/>
        <v>0</v>
      </c>
      <c r="O11" s="15">
        <f t="shared" si="20"/>
        <v>0</v>
      </c>
      <c r="P11" s="15">
        <f t="shared" si="20"/>
        <v>0</v>
      </c>
      <c r="Q11" s="15">
        <f t="shared" si="20"/>
        <v>0</v>
      </c>
      <c r="R11" s="15">
        <f t="shared" si="20"/>
        <v>176498</v>
      </c>
      <c r="S11" s="15">
        <f t="shared" si="20"/>
        <v>0</v>
      </c>
      <c r="T11" s="15">
        <f t="shared" si="20"/>
        <v>0</v>
      </c>
      <c r="U11" s="15">
        <f t="shared" si="20"/>
        <v>0</v>
      </c>
      <c r="V11" s="15">
        <f t="shared" si="20"/>
        <v>0</v>
      </c>
      <c r="W11" s="15">
        <f t="shared" si="20"/>
        <v>0</v>
      </c>
      <c r="X11" s="15">
        <f t="shared" si="21"/>
        <v>176498</v>
      </c>
      <c r="Y11" s="15">
        <f t="shared" si="21"/>
        <v>0</v>
      </c>
      <c r="Z11" s="15">
        <f t="shared" si="22"/>
        <v>0</v>
      </c>
      <c r="AA11" s="15">
        <f t="shared" si="22"/>
        <v>0</v>
      </c>
      <c r="AB11" s="15">
        <f t="shared" si="22"/>
        <v>0</v>
      </c>
      <c r="AC11" s="15">
        <f t="shared" si="22"/>
        <v>0</v>
      </c>
      <c r="AD11" s="15">
        <f t="shared" si="23"/>
        <v>176498</v>
      </c>
      <c r="AE11" s="15">
        <f t="shared" si="23"/>
        <v>0</v>
      </c>
      <c r="AF11" s="15">
        <f t="shared" si="23"/>
        <v>0</v>
      </c>
      <c r="AG11" s="15">
        <f t="shared" si="23"/>
        <v>0</v>
      </c>
      <c r="AH11" s="15">
        <f t="shared" si="23"/>
        <v>0</v>
      </c>
      <c r="AI11" s="15">
        <f t="shared" si="23"/>
        <v>0</v>
      </c>
      <c r="AJ11" s="15">
        <f t="shared" si="24"/>
        <v>176498</v>
      </c>
      <c r="AK11" s="15">
        <f t="shared" si="24"/>
        <v>0</v>
      </c>
      <c r="AL11" s="15">
        <f t="shared" si="24"/>
        <v>-3646</v>
      </c>
      <c r="AM11" s="15">
        <f t="shared" si="24"/>
        <v>0</v>
      </c>
      <c r="AN11" s="15">
        <f t="shared" si="24"/>
        <v>0</v>
      </c>
      <c r="AO11" s="15">
        <f t="shared" si="24"/>
        <v>0</v>
      </c>
      <c r="AP11" s="15">
        <f t="shared" si="24"/>
        <v>172852</v>
      </c>
      <c r="AQ11" s="15">
        <f t="shared" si="24"/>
        <v>0</v>
      </c>
      <c r="AR11" s="15">
        <f t="shared" si="24"/>
        <v>0</v>
      </c>
      <c r="AS11" s="15">
        <f t="shared" si="24"/>
        <v>0</v>
      </c>
      <c r="AT11" s="15">
        <f t="shared" si="24"/>
        <v>0</v>
      </c>
      <c r="AU11" s="15">
        <f t="shared" si="24"/>
        <v>0</v>
      </c>
      <c r="AV11" s="15">
        <f t="shared" si="24"/>
        <v>172852</v>
      </c>
      <c r="AW11" s="15">
        <f t="shared" si="24"/>
        <v>0</v>
      </c>
      <c r="AX11" s="15">
        <f t="shared" si="24"/>
        <v>128016</v>
      </c>
      <c r="AY11" s="15">
        <f t="shared" si="24"/>
        <v>0</v>
      </c>
      <c r="AZ11" s="35">
        <f t="shared" si="6"/>
        <v>74.06104644435703</v>
      </c>
      <c r="BA11" s="35"/>
    </row>
    <row r="12" spans="1:53" ht="16.5">
      <c r="A12" s="13" t="s">
        <v>68</v>
      </c>
      <c r="B12" s="15">
        <f t="shared" si="7"/>
        <v>912</v>
      </c>
      <c r="C12" s="14" t="s">
        <v>22</v>
      </c>
      <c r="D12" s="14" t="s">
        <v>13</v>
      </c>
      <c r="E12" s="17" t="s">
        <v>32</v>
      </c>
      <c r="F12" s="14" t="s">
        <v>72</v>
      </c>
      <c r="G12" s="14">
        <v>610</v>
      </c>
      <c r="H12" s="15">
        <v>176498</v>
      </c>
      <c r="I12" s="16"/>
      <c r="J12" s="33"/>
      <c r="K12" s="33"/>
      <c r="L12" s="33"/>
      <c r="M12" s="33"/>
      <c r="N12" s="15"/>
      <c r="O12" s="15"/>
      <c r="P12" s="15"/>
      <c r="Q12" s="15"/>
      <c r="R12" s="15">
        <f>H12+N12+O12+P12+Q12</f>
        <v>176498</v>
      </c>
      <c r="S12" s="16">
        <f>I12+O12</f>
        <v>0</v>
      </c>
      <c r="T12" s="15"/>
      <c r="U12" s="15"/>
      <c r="V12" s="15"/>
      <c r="W12" s="15"/>
      <c r="X12" s="15">
        <f>R12+T12+U12+V12+W12</f>
        <v>176498</v>
      </c>
      <c r="Y12" s="16">
        <f>S12+U12</f>
        <v>0</v>
      </c>
      <c r="Z12" s="15"/>
      <c r="AA12" s="15"/>
      <c r="AB12" s="15"/>
      <c r="AC12" s="15"/>
      <c r="AD12" s="15">
        <f>X12+Z12+AA12+AB12+AC12</f>
        <v>176498</v>
      </c>
      <c r="AE12" s="16">
        <f>Y12+AA12</f>
        <v>0</v>
      </c>
      <c r="AF12" s="15"/>
      <c r="AG12" s="15"/>
      <c r="AH12" s="15"/>
      <c r="AI12" s="15"/>
      <c r="AJ12" s="15">
        <f>AD12+AF12+AG12+AH12+AI12</f>
        <v>176498</v>
      </c>
      <c r="AK12" s="16">
        <f>AE12+AG12</f>
        <v>0</v>
      </c>
      <c r="AL12" s="15">
        <v>-3646</v>
      </c>
      <c r="AM12" s="15"/>
      <c r="AN12" s="15"/>
      <c r="AO12" s="15"/>
      <c r="AP12" s="15">
        <f>AJ12+AL12+AM12+AN12+AO12</f>
        <v>172852</v>
      </c>
      <c r="AQ12" s="16">
        <f>AK12+AM12</f>
        <v>0</v>
      </c>
      <c r="AR12" s="15"/>
      <c r="AS12" s="15"/>
      <c r="AT12" s="15"/>
      <c r="AU12" s="15"/>
      <c r="AV12" s="15">
        <f>AP12+AR12+AS12+AT12+AU12</f>
        <v>172852</v>
      </c>
      <c r="AW12" s="16">
        <f>AQ12+AS12</f>
        <v>0</v>
      </c>
      <c r="AX12" s="15">
        <v>128016</v>
      </c>
      <c r="AY12" s="16">
        <f>AS12+AU12</f>
        <v>0</v>
      </c>
      <c r="AZ12" s="35">
        <f t="shared" si="6"/>
        <v>74.06104644435703</v>
      </c>
      <c r="BA12" s="35"/>
    </row>
    <row r="13" spans="1:53" ht="16.5">
      <c r="A13" s="13" t="s">
        <v>8</v>
      </c>
      <c r="B13" s="15">
        <f>B11</f>
        <v>912</v>
      </c>
      <c r="C13" s="14" t="s">
        <v>22</v>
      </c>
      <c r="D13" s="14" t="s">
        <v>13</v>
      </c>
      <c r="E13" s="17" t="s">
        <v>33</v>
      </c>
      <c r="F13" s="14"/>
      <c r="G13" s="14"/>
      <c r="H13" s="16">
        <f>H14</f>
        <v>938</v>
      </c>
      <c r="I13" s="16">
        <f aca="true" t="shared" si="25" ref="I13:Z15">I14</f>
        <v>0</v>
      </c>
      <c r="J13" s="16">
        <f t="shared" si="25"/>
        <v>0</v>
      </c>
      <c r="K13" s="16">
        <f t="shared" si="25"/>
        <v>0</v>
      </c>
      <c r="L13" s="16">
        <f t="shared" si="25"/>
        <v>0</v>
      </c>
      <c r="M13" s="16">
        <f t="shared" si="25"/>
        <v>0</v>
      </c>
      <c r="N13" s="15">
        <f t="shared" si="25"/>
        <v>0</v>
      </c>
      <c r="O13" s="15">
        <f t="shared" si="25"/>
        <v>0</v>
      </c>
      <c r="P13" s="15">
        <f t="shared" si="25"/>
        <v>0</v>
      </c>
      <c r="Q13" s="15">
        <f t="shared" si="25"/>
        <v>0</v>
      </c>
      <c r="R13" s="16">
        <f t="shared" si="25"/>
        <v>938</v>
      </c>
      <c r="S13" s="16">
        <f t="shared" si="25"/>
        <v>0</v>
      </c>
      <c r="T13" s="15">
        <f t="shared" si="25"/>
        <v>0</v>
      </c>
      <c r="U13" s="15">
        <f t="shared" si="25"/>
        <v>0</v>
      </c>
      <c r="V13" s="15">
        <f t="shared" si="25"/>
        <v>0</v>
      </c>
      <c r="W13" s="15">
        <f t="shared" si="25"/>
        <v>0</v>
      </c>
      <c r="X13" s="16">
        <f t="shared" si="25"/>
        <v>938</v>
      </c>
      <c r="Y13" s="16">
        <f aca="true" t="shared" si="26" ref="X13:Y15">Y14</f>
        <v>0</v>
      </c>
      <c r="Z13" s="15">
        <f t="shared" si="25"/>
        <v>0</v>
      </c>
      <c r="AA13" s="15">
        <f aca="true" t="shared" si="27" ref="Z13:AC15">AA14</f>
        <v>0</v>
      </c>
      <c r="AB13" s="15">
        <f t="shared" si="27"/>
        <v>0</v>
      </c>
      <c r="AC13" s="15">
        <f t="shared" si="27"/>
        <v>0</v>
      </c>
      <c r="AD13" s="16">
        <f aca="true" t="shared" si="28" ref="AD13:AI15">AD14</f>
        <v>938</v>
      </c>
      <c r="AE13" s="16">
        <f t="shared" si="28"/>
        <v>0</v>
      </c>
      <c r="AF13" s="15">
        <f t="shared" si="28"/>
        <v>0</v>
      </c>
      <c r="AG13" s="15">
        <f t="shared" si="28"/>
        <v>0</v>
      </c>
      <c r="AH13" s="15">
        <f t="shared" si="28"/>
        <v>0</v>
      </c>
      <c r="AI13" s="15">
        <f t="shared" si="28"/>
        <v>0</v>
      </c>
      <c r="AJ13" s="16">
        <f aca="true" t="shared" si="29" ref="AJ13:AY15">AJ14</f>
        <v>938</v>
      </c>
      <c r="AK13" s="16">
        <f t="shared" si="29"/>
        <v>0</v>
      </c>
      <c r="AL13" s="15">
        <f t="shared" si="29"/>
        <v>0</v>
      </c>
      <c r="AM13" s="15">
        <f t="shared" si="29"/>
        <v>0</v>
      </c>
      <c r="AN13" s="15">
        <f t="shared" si="29"/>
        <v>283</v>
      </c>
      <c r="AO13" s="15">
        <f t="shared" si="29"/>
        <v>0</v>
      </c>
      <c r="AP13" s="16">
        <f t="shared" si="29"/>
        <v>1221</v>
      </c>
      <c r="AQ13" s="16">
        <f t="shared" si="29"/>
        <v>0</v>
      </c>
      <c r="AR13" s="15">
        <f t="shared" si="29"/>
        <v>0</v>
      </c>
      <c r="AS13" s="15">
        <f t="shared" si="29"/>
        <v>0</v>
      </c>
      <c r="AT13" s="15">
        <f t="shared" si="29"/>
        <v>0</v>
      </c>
      <c r="AU13" s="15">
        <f t="shared" si="29"/>
        <v>0</v>
      </c>
      <c r="AV13" s="16">
        <f t="shared" si="29"/>
        <v>1221</v>
      </c>
      <c r="AW13" s="16">
        <f t="shared" si="29"/>
        <v>0</v>
      </c>
      <c r="AX13" s="16">
        <f t="shared" si="29"/>
        <v>853</v>
      </c>
      <c r="AY13" s="16">
        <f t="shared" si="29"/>
        <v>0</v>
      </c>
      <c r="AZ13" s="35">
        <f t="shared" si="6"/>
        <v>69.86076986076985</v>
      </c>
      <c r="BA13" s="35"/>
    </row>
    <row r="14" spans="1:53" ht="16.5">
      <c r="A14" s="13" t="s">
        <v>34</v>
      </c>
      <c r="B14" s="15">
        <f t="shared" si="7"/>
        <v>912</v>
      </c>
      <c r="C14" s="14" t="s">
        <v>22</v>
      </c>
      <c r="D14" s="14" t="s">
        <v>13</v>
      </c>
      <c r="E14" s="17" t="s">
        <v>35</v>
      </c>
      <c r="F14" s="14"/>
      <c r="G14" s="14"/>
      <c r="H14" s="16">
        <f>H15</f>
        <v>938</v>
      </c>
      <c r="I14" s="16">
        <f t="shared" si="25"/>
        <v>0</v>
      </c>
      <c r="J14" s="16">
        <f t="shared" si="25"/>
        <v>0</v>
      </c>
      <c r="K14" s="16">
        <f t="shared" si="25"/>
        <v>0</v>
      </c>
      <c r="L14" s="16">
        <f t="shared" si="25"/>
        <v>0</v>
      </c>
      <c r="M14" s="16">
        <f t="shared" si="25"/>
        <v>0</v>
      </c>
      <c r="N14" s="15">
        <f t="shared" si="25"/>
        <v>0</v>
      </c>
      <c r="O14" s="15">
        <f t="shared" si="25"/>
        <v>0</v>
      </c>
      <c r="P14" s="15">
        <f t="shared" si="25"/>
        <v>0</v>
      </c>
      <c r="Q14" s="15">
        <f t="shared" si="25"/>
        <v>0</v>
      </c>
      <c r="R14" s="16">
        <f t="shared" si="25"/>
        <v>938</v>
      </c>
      <c r="S14" s="16">
        <f t="shared" si="25"/>
        <v>0</v>
      </c>
      <c r="T14" s="15">
        <f t="shared" si="25"/>
        <v>0</v>
      </c>
      <c r="U14" s="15">
        <f t="shared" si="25"/>
        <v>0</v>
      </c>
      <c r="V14" s="15">
        <f t="shared" si="25"/>
        <v>0</v>
      </c>
      <c r="W14" s="15">
        <f t="shared" si="25"/>
        <v>0</v>
      </c>
      <c r="X14" s="16">
        <f t="shared" si="26"/>
        <v>938</v>
      </c>
      <c r="Y14" s="16">
        <f t="shared" si="26"/>
        <v>0</v>
      </c>
      <c r="Z14" s="15">
        <f t="shared" si="27"/>
        <v>0</v>
      </c>
      <c r="AA14" s="15">
        <f t="shared" si="27"/>
        <v>0</v>
      </c>
      <c r="AB14" s="15">
        <f t="shared" si="27"/>
        <v>0</v>
      </c>
      <c r="AC14" s="15">
        <f t="shared" si="27"/>
        <v>0</v>
      </c>
      <c r="AD14" s="16">
        <f t="shared" si="28"/>
        <v>938</v>
      </c>
      <c r="AE14" s="16">
        <f t="shared" si="28"/>
        <v>0</v>
      </c>
      <c r="AF14" s="15">
        <f t="shared" si="28"/>
        <v>0</v>
      </c>
      <c r="AG14" s="15">
        <f t="shared" si="28"/>
        <v>0</v>
      </c>
      <c r="AH14" s="15">
        <f t="shared" si="28"/>
        <v>0</v>
      </c>
      <c r="AI14" s="15">
        <f t="shared" si="28"/>
        <v>0</v>
      </c>
      <c r="AJ14" s="16">
        <f t="shared" si="29"/>
        <v>938</v>
      </c>
      <c r="AK14" s="16">
        <f t="shared" si="29"/>
        <v>0</v>
      </c>
      <c r="AL14" s="15">
        <f t="shared" si="29"/>
        <v>0</v>
      </c>
      <c r="AM14" s="15">
        <f t="shared" si="29"/>
        <v>0</v>
      </c>
      <c r="AN14" s="15">
        <f t="shared" si="29"/>
        <v>283</v>
      </c>
      <c r="AO14" s="15">
        <f t="shared" si="29"/>
        <v>0</v>
      </c>
      <c r="AP14" s="16">
        <f t="shared" si="29"/>
        <v>1221</v>
      </c>
      <c r="AQ14" s="16">
        <f t="shared" si="29"/>
        <v>0</v>
      </c>
      <c r="AR14" s="15">
        <f t="shared" si="29"/>
        <v>0</v>
      </c>
      <c r="AS14" s="15">
        <f t="shared" si="29"/>
        <v>0</v>
      </c>
      <c r="AT14" s="15">
        <f t="shared" si="29"/>
        <v>0</v>
      </c>
      <c r="AU14" s="15">
        <f t="shared" si="29"/>
        <v>0</v>
      </c>
      <c r="AV14" s="16">
        <f t="shared" si="29"/>
        <v>1221</v>
      </c>
      <c r="AW14" s="16">
        <f t="shared" si="29"/>
        <v>0</v>
      </c>
      <c r="AX14" s="16">
        <f t="shared" si="29"/>
        <v>853</v>
      </c>
      <c r="AY14" s="16">
        <f t="shared" si="29"/>
        <v>0</v>
      </c>
      <c r="AZ14" s="35">
        <f t="shared" si="6"/>
        <v>69.86076986076985</v>
      </c>
      <c r="BA14" s="35"/>
    </row>
    <row r="15" spans="1:53" ht="33">
      <c r="A15" s="13" t="s">
        <v>18</v>
      </c>
      <c r="B15" s="15">
        <f t="shared" si="7"/>
        <v>912</v>
      </c>
      <c r="C15" s="14" t="s">
        <v>22</v>
      </c>
      <c r="D15" s="14" t="s">
        <v>13</v>
      </c>
      <c r="E15" s="17" t="s">
        <v>35</v>
      </c>
      <c r="F15" s="14" t="s">
        <v>19</v>
      </c>
      <c r="G15" s="14"/>
      <c r="H15" s="15">
        <f>H16</f>
        <v>938</v>
      </c>
      <c r="I15" s="15">
        <f t="shared" si="25"/>
        <v>0</v>
      </c>
      <c r="J15" s="15">
        <f t="shared" si="25"/>
        <v>0</v>
      </c>
      <c r="K15" s="15">
        <f t="shared" si="25"/>
        <v>0</v>
      </c>
      <c r="L15" s="15">
        <f t="shared" si="25"/>
        <v>0</v>
      </c>
      <c r="M15" s="15">
        <f t="shared" si="25"/>
        <v>0</v>
      </c>
      <c r="N15" s="15">
        <f t="shared" si="25"/>
        <v>0</v>
      </c>
      <c r="O15" s="15">
        <f t="shared" si="25"/>
        <v>0</v>
      </c>
      <c r="P15" s="15">
        <f t="shared" si="25"/>
        <v>0</v>
      </c>
      <c r="Q15" s="15">
        <f t="shared" si="25"/>
        <v>0</v>
      </c>
      <c r="R15" s="15">
        <f t="shared" si="25"/>
        <v>938</v>
      </c>
      <c r="S15" s="15">
        <f t="shared" si="25"/>
        <v>0</v>
      </c>
      <c r="T15" s="15">
        <f t="shared" si="25"/>
        <v>0</v>
      </c>
      <c r="U15" s="15">
        <f t="shared" si="25"/>
        <v>0</v>
      </c>
      <c r="V15" s="15">
        <f t="shared" si="25"/>
        <v>0</v>
      </c>
      <c r="W15" s="15">
        <f t="shared" si="25"/>
        <v>0</v>
      </c>
      <c r="X15" s="15">
        <f t="shared" si="26"/>
        <v>938</v>
      </c>
      <c r="Y15" s="15">
        <f t="shared" si="26"/>
        <v>0</v>
      </c>
      <c r="Z15" s="15">
        <f t="shared" si="27"/>
        <v>0</v>
      </c>
      <c r="AA15" s="15">
        <f t="shared" si="27"/>
        <v>0</v>
      </c>
      <c r="AB15" s="15">
        <f t="shared" si="27"/>
        <v>0</v>
      </c>
      <c r="AC15" s="15">
        <f t="shared" si="27"/>
        <v>0</v>
      </c>
      <c r="AD15" s="15">
        <f t="shared" si="28"/>
        <v>938</v>
      </c>
      <c r="AE15" s="15">
        <f t="shared" si="28"/>
        <v>0</v>
      </c>
      <c r="AF15" s="15">
        <f t="shared" si="28"/>
        <v>0</v>
      </c>
      <c r="AG15" s="15">
        <f t="shared" si="28"/>
        <v>0</v>
      </c>
      <c r="AH15" s="15">
        <f t="shared" si="28"/>
        <v>0</v>
      </c>
      <c r="AI15" s="15">
        <f t="shared" si="28"/>
        <v>0</v>
      </c>
      <c r="AJ15" s="15">
        <f t="shared" si="29"/>
        <v>938</v>
      </c>
      <c r="AK15" s="15">
        <f t="shared" si="29"/>
        <v>0</v>
      </c>
      <c r="AL15" s="15">
        <f t="shared" si="29"/>
        <v>0</v>
      </c>
      <c r="AM15" s="15">
        <f t="shared" si="29"/>
        <v>0</v>
      </c>
      <c r="AN15" s="15">
        <f t="shared" si="29"/>
        <v>283</v>
      </c>
      <c r="AO15" s="15">
        <f t="shared" si="29"/>
        <v>0</v>
      </c>
      <c r="AP15" s="15">
        <f t="shared" si="29"/>
        <v>1221</v>
      </c>
      <c r="AQ15" s="15">
        <f t="shared" si="29"/>
        <v>0</v>
      </c>
      <c r="AR15" s="15">
        <f t="shared" si="29"/>
        <v>0</v>
      </c>
      <c r="AS15" s="15">
        <f t="shared" si="29"/>
        <v>0</v>
      </c>
      <c r="AT15" s="15">
        <f t="shared" si="29"/>
        <v>0</v>
      </c>
      <c r="AU15" s="15">
        <f t="shared" si="29"/>
        <v>0</v>
      </c>
      <c r="AV15" s="15">
        <f t="shared" si="29"/>
        <v>1221</v>
      </c>
      <c r="AW15" s="15">
        <f t="shared" si="29"/>
        <v>0</v>
      </c>
      <c r="AX15" s="15">
        <f t="shared" si="29"/>
        <v>853</v>
      </c>
      <c r="AY15" s="15">
        <f t="shared" si="29"/>
        <v>0</v>
      </c>
      <c r="AZ15" s="35">
        <f t="shared" si="6"/>
        <v>69.86076986076985</v>
      </c>
      <c r="BA15" s="35"/>
    </row>
    <row r="16" spans="1:53" ht="16.5">
      <c r="A16" s="13" t="s">
        <v>68</v>
      </c>
      <c r="B16" s="15">
        <f t="shared" si="7"/>
        <v>912</v>
      </c>
      <c r="C16" s="14" t="s">
        <v>22</v>
      </c>
      <c r="D16" s="14" t="s">
        <v>13</v>
      </c>
      <c r="E16" s="17" t="s">
        <v>35</v>
      </c>
      <c r="F16" s="14" t="s">
        <v>72</v>
      </c>
      <c r="G16" s="14">
        <v>610</v>
      </c>
      <c r="H16" s="15">
        <f>735+203</f>
        <v>938</v>
      </c>
      <c r="I16" s="16"/>
      <c r="J16" s="33"/>
      <c r="K16" s="33"/>
      <c r="L16" s="33"/>
      <c r="M16" s="33"/>
      <c r="N16" s="15"/>
      <c r="O16" s="15"/>
      <c r="P16" s="15"/>
      <c r="Q16" s="15"/>
      <c r="R16" s="15">
        <f>H16+N16+O16+P16+Q16</f>
        <v>938</v>
      </c>
      <c r="S16" s="16">
        <f>I16+O16</f>
        <v>0</v>
      </c>
      <c r="T16" s="15"/>
      <c r="U16" s="15"/>
      <c r="V16" s="15"/>
      <c r="W16" s="15"/>
      <c r="X16" s="15">
        <f>R16+T16+U16+V16+W16</f>
        <v>938</v>
      </c>
      <c r="Y16" s="16">
        <f>S16+U16</f>
        <v>0</v>
      </c>
      <c r="Z16" s="15"/>
      <c r="AA16" s="15"/>
      <c r="AB16" s="15"/>
      <c r="AC16" s="15"/>
      <c r="AD16" s="15">
        <f>X16+Z16+AA16+AB16+AC16</f>
        <v>938</v>
      </c>
      <c r="AE16" s="16">
        <f>Y16+AA16</f>
        <v>0</v>
      </c>
      <c r="AF16" s="15"/>
      <c r="AG16" s="15"/>
      <c r="AH16" s="15"/>
      <c r="AI16" s="15"/>
      <c r="AJ16" s="15">
        <f>AD16+AF16+AG16+AH16+AI16</f>
        <v>938</v>
      </c>
      <c r="AK16" s="16">
        <f>AE16+AG16</f>
        <v>0</v>
      </c>
      <c r="AL16" s="15"/>
      <c r="AM16" s="15"/>
      <c r="AN16" s="15">
        <f>151+132</f>
        <v>283</v>
      </c>
      <c r="AO16" s="15"/>
      <c r="AP16" s="15">
        <f>AJ16+AL16+AM16+AN16+AO16</f>
        <v>1221</v>
      </c>
      <c r="AQ16" s="16">
        <f>AK16+AM16</f>
        <v>0</v>
      </c>
      <c r="AR16" s="15"/>
      <c r="AS16" s="15"/>
      <c r="AT16" s="15"/>
      <c r="AU16" s="15"/>
      <c r="AV16" s="15">
        <f>AP16+AR16+AS16+AT16+AU16</f>
        <v>1221</v>
      </c>
      <c r="AW16" s="16">
        <f>AQ16+AS16</f>
        <v>0</v>
      </c>
      <c r="AX16" s="15">
        <v>853</v>
      </c>
      <c r="AY16" s="16">
        <f>AS16+AU16</f>
        <v>0</v>
      </c>
      <c r="AZ16" s="35">
        <f t="shared" si="6"/>
        <v>69.86076986076985</v>
      </c>
      <c r="BA16" s="35"/>
    </row>
    <row r="17" spans="1:53" ht="33">
      <c r="A17" s="25" t="s">
        <v>37</v>
      </c>
      <c r="B17" s="15">
        <f t="shared" si="7"/>
        <v>912</v>
      </c>
      <c r="C17" s="14" t="s">
        <v>22</v>
      </c>
      <c r="D17" s="14" t="s">
        <v>13</v>
      </c>
      <c r="E17" s="17" t="s">
        <v>84</v>
      </c>
      <c r="F17" s="14"/>
      <c r="G17" s="14"/>
      <c r="H17" s="15">
        <f aca="true" t="shared" si="30" ref="H17:Z19">H18</f>
        <v>101194</v>
      </c>
      <c r="I17" s="15">
        <f t="shared" si="30"/>
        <v>101194</v>
      </c>
      <c r="J17" s="15">
        <f t="shared" si="30"/>
        <v>0</v>
      </c>
      <c r="K17" s="15">
        <f t="shared" si="30"/>
        <v>0</v>
      </c>
      <c r="L17" s="15">
        <f t="shared" si="30"/>
        <v>0</v>
      </c>
      <c r="M17" s="15">
        <f t="shared" si="30"/>
        <v>0</v>
      </c>
      <c r="N17" s="15">
        <f t="shared" si="30"/>
        <v>0</v>
      </c>
      <c r="O17" s="15">
        <f t="shared" si="30"/>
        <v>0</v>
      </c>
      <c r="P17" s="15">
        <f t="shared" si="30"/>
        <v>0</v>
      </c>
      <c r="Q17" s="15">
        <f t="shared" si="30"/>
        <v>0</v>
      </c>
      <c r="R17" s="15">
        <f t="shared" si="30"/>
        <v>101194</v>
      </c>
      <c r="S17" s="15">
        <f t="shared" si="30"/>
        <v>101194</v>
      </c>
      <c r="T17" s="15">
        <f t="shared" si="30"/>
        <v>0</v>
      </c>
      <c r="U17" s="15">
        <f t="shared" si="30"/>
        <v>0</v>
      </c>
      <c r="V17" s="15">
        <f t="shared" si="30"/>
        <v>0</v>
      </c>
      <c r="W17" s="15">
        <f t="shared" si="30"/>
        <v>0</v>
      </c>
      <c r="X17" s="15">
        <f t="shared" si="30"/>
        <v>101194</v>
      </c>
      <c r="Y17" s="15">
        <f aca="true" t="shared" si="31" ref="X17:Y19">Y18</f>
        <v>101194</v>
      </c>
      <c r="Z17" s="15">
        <f t="shared" si="30"/>
        <v>0</v>
      </c>
      <c r="AA17" s="15">
        <f aca="true" t="shared" si="32" ref="Z17:AC19">AA18</f>
        <v>0</v>
      </c>
      <c r="AB17" s="15">
        <f t="shared" si="32"/>
        <v>0</v>
      </c>
      <c r="AC17" s="15">
        <f t="shared" si="32"/>
        <v>0</v>
      </c>
      <c r="AD17" s="15">
        <f aca="true" t="shared" si="33" ref="AD17:AI19">AD18</f>
        <v>101194</v>
      </c>
      <c r="AE17" s="15">
        <f t="shared" si="33"/>
        <v>101194</v>
      </c>
      <c r="AF17" s="15">
        <f t="shared" si="33"/>
        <v>0</v>
      </c>
      <c r="AG17" s="15">
        <f t="shared" si="33"/>
        <v>0</v>
      </c>
      <c r="AH17" s="15">
        <f t="shared" si="33"/>
        <v>0</v>
      </c>
      <c r="AI17" s="15">
        <f t="shared" si="33"/>
        <v>0</v>
      </c>
      <c r="AJ17" s="15">
        <f aca="true" t="shared" si="34" ref="AJ17:AY19">AJ18</f>
        <v>101194</v>
      </c>
      <c r="AK17" s="15">
        <f t="shared" si="34"/>
        <v>101194</v>
      </c>
      <c r="AL17" s="15">
        <f t="shared" si="34"/>
        <v>0</v>
      </c>
      <c r="AM17" s="15">
        <f t="shared" si="34"/>
        <v>0</v>
      </c>
      <c r="AN17" s="15">
        <f t="shared" si="34"/>
        <v>0</v>
      </c>
      <c r="AO17" s="15">
        <f t="shared" si="34"/>
        <v>0</v>
      </c>
      <c r="AP17" s="15">
        <f t="shared" si="34"/>
        <v>101194</v>
      </c>
      <c r="AQ17" s="15">
        <f t="shared" si="34"/>
        <v>101194</v>
      </c>
      <c r="AR17" s="15">
        <f t="shared" si="34"/>
        <v>0</v>
      </c>
      <c r="AS17" s="15">
        <f t="shared" si="34"/>
        <v>0</v>
      </c>
      <c r="AT17" s="15">
        <f t="shared" si="34"/>
        <v>0</v>
      </c>
      <c r="AU17" s="15">
        <f t="shared" si="34"/>
        <v>0</v>
      </c>
      <c r="AV17" s="15">
        <f t="shared" si="34"/>
        <v>101194</v>
      </c>
      <c r="AW17" s="15">
        <f t="shared" si="34"/>
        <v>101194</v>
      </c>
      <c r="AX17" s="15">
        <f t="shared" si="34"/>
        <v>61510</v>
      </c>
      <c r="AY17" s="15">
        <f t="shared" si="34"/>
        <v>61510</v>
      </c>
      <c r="AZ17" s="35">
        <f t="shared" si="6"/>
        <v>60.78423621953871</v>
      </c>
      <c r="BA17" s="35">
        <f>AY17/AW17*100</f>
        <v>60.78423621953871</v>
      </c>
    </row>
    <row r="18" spans="1:53" ht="54.75" customHeight="1">
      <c r="A18" s="25" t="s">
        <v>86</v>
      </c>
      <c r="B18" s="15">
        <f t="shared" si="7"/>
        <v>912</v>
      </c>
      <c r="C18" s="14" t="s">
        <v>22</v>
      </c>
      <c r="D18" s="14" t="s">
        <v>13</v>
      </c>
      <c r="E18" s="17" t="s">
        <v>85</v>
      </c>
      <c r="F18" s="14"/>
      <c r="G18" s="14"/>
      <c r="H18" s="15">
        <f t="shared" si="30"/>
        <v>101194</v>
      </c>
      <c r="I18" s="15">
        <f t="shared" si="30"/>
        <v>101194</v>
      </c>
      <c r="J18" s="15">
        <f t="shared" si="30"/>
        <v>0</v>
      </c>
      <c r="K18" s="15">
        <f t="shared" si="30"/>
        <v>0</v>
      </c>
      <c r="L18" s="15">
        <f t="shared" si="30"/>
        <v>0</v>
      </c>
      <c r="M18" s="15">
        <f t="shared" si="30"/>
        <v>0</v>
      </c>
      <c r="N18" s="15">
        <f t="shared" si="30"/>
        <v>0</v>
      </c>
      <c r="O18" s="15">
        <f t="shared" si="30"/>
        <v>0</v>
      </c>
      <c r="P18" s="15">
        <f t="shared" si="30"/>
        <v>0</v>
      </c>
      <c r="Q18" s="15">
        <f t="shared" si="30"/>
        <v>0</v>
      </c>
      <c r="R18" s="15">
        <f t="shared" si="30"/>
        <v>101194</v>
      </c>
      <c r="S18" s="15">
        <f t="shared" si="30"/>
        <v>101194</v>
      </c>
      <c r="T18" s="15">
        <f t="shared" si="30"/>
        <v>0</v>
      </c>
      <c r="U18" s="15">
        <f t="shared" si="30"/>
        <v>0</v>
      </c>
      <c r="V18" s="15">
        <f t="shared" si="30"/>
        <v>0</v>
      </c>
      <c r="W18" s="15">
        <f t="shared" si="30"/>
        <v>0</v>
      </c>
      <c r="X18" s="15">
        <f t="shared" si="31"/>
        <v>101194</v>
      </c>
      <c r="Y18" s="15">
        <f t="shared" si="31"/>
        <v>101194</v>
      </c>
      <c r="Z18" s="15">
        <f t="shared" si="32"/>
        <v>0</v>
      </c>
      <c r="AA18" s="15">
        <f t="shared" si="32"/>
        <v>0</v>
      </c>
      <c r="AB18" s="15">
        <f t="shared" si="32"/>
        <v>0</v>
      </c>
      <c r="AC18" s="15">
        <f t="shared" si="32"/>
        <v>0</v>
      </c>
      <c r="AD18" s="15">
        <f t="shared" si="33"/>
        <v>101194</v>
      </c>
      <c r="AE18" s="15">
        <f t="shared" si="33"/>
        <v>101194</v>
      </c>
      <c r="AF18" s="15">
        <f t="shared" si="33"/>
        <v>0</v>
      </c>
      <c r="AG18" s="15">
        <f t="shared" si="33"/>
        <v>0</v>
      </c>
      <c r="AH18" s="15">
        <f t="shared" si="33"/>
        <v>0</v>
      </c>
      <c r="AI18" s="15">
        <f t="shared" si="33"/>
        <v>0</v>
      </c>
      <c r="AJ18" s="15">
        <f t="shared" si="34"/>
        <v>101194</v>
      </c>
      <c r="AK18" s="15">
        <f t="shared" si="34"/>
        <v>101194</v>
      </c>
      <c r="AL18" s="15">
        <f t="shared" si="34"/>
        <v>0</v>
      </c>
      <c r="AM18" s="15">
        <f t="shared" si="34"/>
        <v>0</v>
      </c>
      <c r="AN18" s="15">
        <f t="shared" si="34"/>
        <v>0</v>
      </c>
      <c r="AO18" s="15">
        <f t="shared" si="34"/>
        <v>0</v>
      </c>
      <c r="AP18" s="15">
        <f t="shared" si="34"/>
        <v>101194</v>
      </c>
      <c r="AQ18" s="15">
        <f t="shared" si="34"/>
        <v>101194</v>
      </c>
      <c r="AR18" s="15">
        <f t="shared" si="34"/>
        <v>0</v>
      </c>
      <c r="AS18" s="15">
        <f t="shared" si="34"/>
        <v>0</v>
      </c>
      <c r="AT18" s="15">
        <f t="shared" si="34"/>
        <v>0</v>
      </c>
      <c r="AU18" s="15">
        <f t="shared" si="34"/>
        <v>0</v>
      </c>
      <c r="AV18" s="15">
        <f t="shared" si="34"/>
        <v>101194</v>
      </c>
      <c r="AW18" s="15">
        <f t="shared" si="34"/>
        <v>101194</v>
      </c>
      <c r="AX18" s="15">
        <f t="shared" si="34"/>
        <v>61510</v>
      </c>
      <c r="AY18" s="15">
        <f t="shared" si="34"/>
        <v>61510</v>
      </c>
      <c r="AZ18" s="35">
        <f t="shared" si="6"/>
        <v>60.78423621953871</v>
      </c>
      <c r="BA18" s="35">
        <f>AY18/AW18*100</f>
        <v>60.78423621953871</v>
      </c>
    </row>
    <row r="19" spans="1:53" ht="33">
      <c r="A19" s="13" t="s">
        <v>18</v>
      </c>
      <c r="B19" s="15">
        <f t="shared" si="7"/>
        <v>912</v>
      </c>
      <c r="C19" s="14" t="s">
        <v>22</v>
      </c>
      <c r="D19" s="14" t="s">
        <v>13</v>
      </c>
      <c r="E19" s="17" t="s">
        <v>85</v>
      </c>
      <c r="F19" s="14" t="s">
        <v>19</v>
      </c>
      <c r="G19" s="14"/>
      <c r="H19" s="15">
        <f t="shared" si="30"/>
        <v>101194</v>
      </c>
      <c r="I19" s="15">
        <f t="shared" si="30"/>
        <v>101194</v>
      </c>
      <c r="J19" s="15">
        <f t="shared" si="30"/>
        <v>0</v>
      </c>
      <c r="K19" s="15">
        <f t="shared" si="30"/>
        <v>0</v>
      </c>
      <c r="L19" s="15">
        <f t="shared" si="30"/>
        <v>0</v>
      </c>
      <c r="M19" s="15">
        <f t="shared" si="30"/>
        <v>0</v>
      </c>
      <c r="N19" s="15">
        <f t="shared" si="30"/>
        <v>0</v>
      </c>
      <c r="O19" s="15">
        <f t="shared" si="30"/>
        <v>0</v>
      </c>
      <c r="P19" s="15">
        <f t="shared" si="30"/>
        <v>0</v>
      </c>
      <c r="Q19" s="15">
        <f t="shared" si="30"/>
        <v>0</v>
      </c>
      <c r="R19" s="15">
        <f t="shared" si="30"/>
        <v>101194</v>
      </c>
      <c r="S19" s="15">
        <f t="shared" si="30"/>
        <v>101194</v>
      </c>
      <c r="T19" s="15">
        <f t="shared" si="30"/>
        <v>0</v>
      </c>
      <c r="U19" s="15">
        <f t="shared" si="30"/>
        <v>0</v>
      </c>
      <c r="V19" s="15">
        <f t="shared" si="30"/>
        <v>0</v>
      </c>
      <c r="W19" s="15">
        <f t="shared" si="30"/>
        <v>0</v>
      </c>
      <c r="X19" s="15">
        <f t="shared" si="31"/>
        <v>101194</v>
      </c>
      <c r="Y19" s="15">
        <f t="shared" si="31"/>
        <v>101194</v>
      </c>
      <c r="Z19" s="15">
        <f t="shared" si="32"/>
        <v>0</v>
      </c>
      <c r="AA19" s="15">
        <f t="shared" si="32"/>
        <v>0</v>
      </c>
      <c r="AB19" s="15">
        <f t="shared" si="32"/>
        <v>0</v>
      </c>
      <c r="AC19" s="15">
        <f t="shared" si="32"/>
        <v>0</v>
      </c>
      <c r="AD19" s="15">
        <f t="shared" si="33"/>
        <v>101194</v>
      </c>
      <c r="AE19" s="15">
        <f t="shared" si="33"/>
        <v>101194</v>
      </c>
      <c r="AF19" s="15">
        <f t="shared" si="33"/>
        <v>0</v>
      </c>
      <c r="AG19" s="15">
        <f t="shared" si="33"/>
        <v>0</v>
      </c>
      <c r="AH19" s="15">
        <f t="shared" si="33"/>
        <v>0</v>
      </c>
      <c r="AI19" s="15">
        <f t="shared" si="33"/>
        <v>0</v>
      </c>
      <c r="AJ19" s="15">
        <f t="shared" si="34"/>
        <v>101194</v>
      </c>
      <c r="AK19" s="15">
        <f t="shared" si="34"/>
        <v>101194</v>
      </c>
      <c r="AL19" s="15">
        <f t="shared" si="34"/>
        <v>0</v>
      </c>
      <c r="AM19" s="15">
        <f t="shared" si="34"/>
        <v>0</v>
      </c>
      <c r="AN19" s="15">
        <f t="shared" si="34"/>
        <v>0</v>
      </c>
      <c r="AO19" s="15">
        <f t="shared" si="34"/>
        <v>0</v>
      </c>
      <c r="AP19" s="15">
        <f t="shared" si="34"/>
        <v>101194</v>
      </c>
      <c r="AQ19" s="15">
        <f t="shared" si="34"/>
        <v>101194</v>
      </c>
      <c r="AR19" s="15">
        <f t="shared" si="34"/>
        <v>0</v>
      </c>
      <c r="AS19" s="15">
        <f t="shared" si="34"/>
        <v>0</v>
      </c>
      <c r="AT19" s="15">
        <f t="shared" si="34"/>
        <v>0</v>
      </c>
      <c r="AU19" s="15">
        <f t="shared" si="34"/>
        <v>0</v>
      </c>
      <c r="AV19" s="15">
        <f t="shared" si="34"/>
        <v>101194</v>
      </c>
      <c r="AW19" s="15">
        <f t="shared" si="34"/>
        <v>101194</v>
      </c>
      <c r="AX19" s="15">
        <f t="shared" si="34"/>
        <v>61510</v>
      </c>
      <c r="AY19" s="15">
        <f t="shared" si="34"/>
        <v>61510</v>
      </c>
      <c r="AZ19" s="35">
        <f t="shared" si="6"/>
        <v>60.78423621953871</v>
      </c>
      <c r="BA19" s="35">
        <f>AY19/AW19*100</f>
        <v>60.78423621953871</v>
      </c>
    </row>
    <row r="20" spans="1:53" ht="16.5">
      <c r="A20" s="13" t="s">
        <v>68</v>
      </c>
      <c r="B20" s="15">
        <f t="shared" si="7"/>
        <v>912</v>
      </c>
      <c r="C20" s="14" t="s">
        <v>22</v>
      </c>
      <c r="D20" s="14" t="s">
        <v>13</v>
      </c>
      <c r="E20" s="17" t="s">
        <v>85</v>
      </c>
      <c r="F20" s="14" t="s">
        <v>72</v>
      </c>
      <c r="G20" s="14"/>
      <c r="H20" s="15">
        <v>101194</v>
      </c>
      <c r="I20" s="16">
        <v>101194</v>
      </c>
      <c r="J20" s="33"/>
      <c r="K20" s="33"/>
      <c r="L20" s="33"/>
      <c r="M20" s="33"/>
      <c r="N20" s="15"/>
      <c r="O20" s="15"/>
      <c r="P20" s="15"/>
      <c r="Q20" s="15"/>
      <c r="R20" s="15">
        <f>H20+N20+O20+P20+Q20</f>
        <v>101194</v>
      </c>
      <c r="S20" s="16">
        <f>I20+O20</f>
        <v>101194</v>
      </c>
      <c r="T20" s="15"/>
      <c r="U20" s="15"/>
      <c r="V20" s="15"/>
      <c r="W20" s="15"/>
      <c r="X20" s="15">
        <f>R20+T20+U20+V20+W20</f>
        <v>101194</v>
      </c>
      <c r="Y20" s="16">
        <f>S20+U20</f>
        <v>101194</v>
      </c>
      <c r="Z20" s="15"/>
      <c r="AA20" s="15"/>
      <c r="AB20" s="15"/>
      <c r="AC20" s="15"/>
      <c r="AD20" s="15">
        <f>X20+Z20+AA20+AB20+AC20</f>
        <v>101194</v>
      </c>
      <c r="AE20" s="16">
        <f>Y20+AA20</f>
        <v>101194</v>
      </c>
      <c r="AF20" s="15"/>
      <c r="AG20" s="15"/>
      <c r="AH20" s="15"/>
      <c r="AI20" s="15"/>
      <c r="AJ20" s="15">
        <f>AD20+AF20+AG20+AH20+AI20</f>
        <v>101194</v>
      </c>
      <c r="AK20" s="16">
        <f>AE20+AG20</f>
        <v>101194</v>
      </c>
      <c r="AL20" s="15"/>
      <c r="AM20" s="15"/>
      <c r="AN20" s="15"/>
      <c r="AO20" s="15"/>
      <c r="AP20" s="15">
        <f>AJ20+AL20+AM20+AN20+AO20</f>
        <v>101194</v>
      </c>
      <c r="AQ20" s="16">
        <f>AK20+AM20</f>
        <v>101194</v>
      </c>
      <c r="AR20" s="15"/>
      <c r="AS20" s="15"/>
      <c r="AT20" s="15"/>
      <c r="AU20" s="15"/>
      <c r="AV20" s="15">
        <f>AP20+AR20+AS20+AT20+AU20</f>
        <v>101194</v>
      </c>
      <c r="AW20" s="16">
        <f>AQ20+AS20</f>
        <v>101194</v>
      </c>
      <c r="AX20" s="15">
        <v>61510</v>
      </c>
      <c r="AY20" s="16">
        <v>61510</v>
      </c>
      <c r="AZ20" s="35">
        <f t="shared" si="6"/>
        <v>60.78423621953871</v>
      </c>
      <c r="BA20" s="35">
        <f>AY20/AW20*100</f>
        <v>60.78423621953871</v>
      </c>
    </row>
    <row r="21" spans="1:53" ht="66">
      <c r="A21" s="13" t="s">
        <v>15</v>
      </c>
      <c r="B21" s="15">
        <f>B13</f>
        <v>912</v>
      </c>
      <c r="C21" s="14" t="s">
        <v>22</v>
      </c>
      <c r="D21" s="14" t="s">
        <v>13</v>
      </c>
      <c r="E21" s="17" t="s">
        <v>16</v>
      </c>
      <c r="F21" s="14"/>
      <c r="G21" s="14"/>
      <c r="H21" s="16">
        <f>H22</f>
        <v>1070</v>
      </c>
      <c r="I21" s="16">
        <f aca="true" t="shared" si="35" ref="I21:Z24">I22</f>
        <v>0</v>
      </c>
      <c r="J21" s="16">
        <f t="shared" si="35"/>
        <v>0</v>
      </c>
      <c r="K21" s="16">
        <f t="shared" si="35"/>
        <v>0</v>
      </c>
      <c r="L21" s="16">
        <f t="shared" si="35"/>
        <v>0</v>
      </c>
      <c r="M21" s="16">
        <f t="shared" si="35"/>
        <v>0</v>
      </c>
      <c r="N21" s="15">
        <f t="shared" si="35"/>
        <v>0</v>
      </c>
      <c r="O21" s="15">
        <f t="shared" si="35"/>
        <v>0</v>
      </c>
      <c r="P21" s="15">
        <f t="shared" si="35"/>
        <v>0</v>
      </c>
      <c r="Q21" s="15">
        <f t="shared" si="35"/>
        <v>0</v>
      </c>
      <c r="R21" s="16">
        <f t="shared" si="35"/>
        <v>1070</v>
      </c>
      <c r="S21" s="16">
        <f t="shared" si="35"/>
        <v>0</v>
      </c>
      <c r="T21" s="15">
        <f t="shared" si="35"/>
        <v>0</v>
      </c>
      <c r="U21" s="15">
        <f t="shared" si="35"/>
        <v>0</v>
      </c>
      <c r="V21" s="15">
        <f t="shared" si="35"/>
        <v>0</v>
      </c>
      <c r="W21" s="15">
        <f t="shared" si="35"/>
        <v>0</v>
      </c>
      <c r="X21" s="16">
        <f t="shared" si="35"/>
        <v>1070</v>
      </c>
      <c r="Y21" s="16">
        <f aca="true" t="shared" si="36" ref="X21:Y24">Y22</f>
        <v>0</v>
      </c>
      <c r="Z21" s="15">
        <f t="shared" si="35"/>
        <v>0</v>
      </c>
      <c r="AA21" s="15">
        <f aca="true" t="shared" si="37" ref="Z21:AC24">AA22</f>
        <v>0</v>
      </c>
      <c r="AB21" s="15">
        <f t="shared" si="37"/>
        <v>0</v>
      </c>
      <c r="AC21" s="15">
        <f t="shared" si="37"/>
        <v>0</v>
      </c>
      <c r="AD21" s="16">
        <f aca="true" t="shared" si="38" ref="AD21:AI24">AD22</f>
        <v>1070</v>
      </c>
      <c r="AE21" s="16">
        <f t="shared" si="38"/>
        <v>0</v>
      </c>
      <c r="AF21" s="15">
        <f t="shared" si="38"/>
        <v>0</v>
      </c>
      <c r="AG21" s="15">
        <f t="shared" si="38"/>
        <v>0</v>
      </c>
      <c r="AH21" s="15">
        <f t="shared" si="38"/>
        <v>0</v>
      </c>
      <c r="AI21" s="15">
        <f t="shared" si="38"/>
        <v>0</v>
      </c>
      <c r="AJ21" s="16">
        <f aca="true" t="shared" si="39" ref="AJ21:AY24">AJ22</f>
        <v>1070</v>
      </c>
      <c r="AK21" s="16">
        <f t="shared" si="39"/>
        <v>0</v>
      </c>
      <c r="AL21" s="15">
        <f t="shared" si="39"/>
        <v>0</v>
      </c>
      <c r="AM21" s="15">
        <f t="shared" si="39"/>
        <v>0</v>
      </c>
      <c r="AN21" s="15">
        <f t="shared" si="39"/>
        <v>0</v>
      </c>
      <c r="AO21" s="15">
        <f t="shared" si="39"/>
        <v>0</v>
      </c>
      <c r="AP21" s="16">
        <f t="shared" si="39"/>
        <v>1070</v>
      </c>
      <c r="AQ21" s="16">
        <f t="shared" si="39"/>
        <v>0</v>
      </c>
      <c r="AR21" s="15">
        <f t="shared" si="39"/>
        <v>0</v>
      </c>
      <c r="AS21" s="15">
        <f t="shared" si="39"/>
        <v>0</v>
      </c>
      <c r="AT21" s="15">
        <f t="shared" si="39"/>
        <v>0</v>
      </c>
      <c r="AU21" s="15">
        <f t="shared" si="39"/>
        <v>0</v>
      </c>
      <c r="AV21" s="16">
        <f t="shared" si="39"/>
        <v>1070</v>
      </c>
      <c r="AW21" s="16">
        <f t="shared" si="39"/>
        <v>0</v>
      </c>
      <c r="AX21" s="16">
        <f t="shared" si="39"/>
        <v>943</v>
      </c>
      <c r="AY21" s="16">
        <f t="shared" si="39"/>
        <v>0</v>
      </c>
      <c r="AZ21" s="35">
        <f t="shared" si="6"/>
        <v>88.13084112149532</v>
      </c>
      <c r="BA21" s="35"/>
    </row>
    <row r="22" spans="1:53" ht="16.5">
      <c r="A22" s="13" t="s">
        <v>8</v>
      </c>
      <c r="B22" s="15">
        <f>B21</f>
        <v>912</v>
      </c>
      <c r="C22" s="14" t="s">
        <v>22</v>
      </c>
      <c r="D22" s="14" t="s">
        <v>13</v>
      </c>
      <c r="E22" s="17" t="s">
        <v>17</v>
      </c>
      <c r="F22" s="14"/>
      <c r="G22" s="14"/>
      <c r="H22" s="16">
        <f>H23</f>
        <v>1070</v>
      </c>
      <c r="I22" s="16">
        <f t="shared" si="35"/>
        <v>0</v>
      </c>
      <c r="J22" s="16">
        <f t="shared" si="35"/>
        <v>0</v>
      </c>
      <c r="K22" s="16">
        <f t="shared" si="35"/>
        <v>0</v>
      </c>
      <c r="L22" s="16">
        <f t="shared" si="35"/>
        <v>0</v>
      </c>
      <c r="M22" s="16">
        <f t="shared" si="35"/>
        <v>0</v>
      </c>
      <c r="N22" s="15">
        <f t="shared" si="35"/>
        <v>0</v>
      </c>
      <c r="O22" s="15">
        <f t="shared" si="35"/>
        <v>0</v>
      </c>
      <c r="P22" s="15">
        <f t="shared" si="35"/>
        <v>0</v>
      </c>
      <c r="Q22" s="15">
        <f t="shared" si="35"/>
        <v>0</v>
      </c>
      <c r="R22" s="16">
        <f t="shared" si="35"/>
        <v>1070</v>
      </c>
      <c r="S22" s="16">
        <f t="shared" si="35"/>
        <v>0</v>
      </c>
      <c r="T22" s="15">
        <f t="shared" si="35"/>
        <v>0</v>
      </c>
      <c r="U22" s="15">
        <f t="shared" si="35"/>
        <v>0</v>
      </c>
      <c r="V22" s="15">
        <f t="shared" si="35"/>
        <v>0</v>
      </c>
      <c r="W22" s="15">
        <f t="shared" si="35"/>
        <v>0</v>
      </c>
      <c r="X22" s="16">
        <f t="shared" si="36"/>
        <v>1070</v>
      </c>
      <c r="Y22" s="16">
        <f t="shared" si="36"/>
        <v>0</v>
      </c>
      <c r="Z22" s="15">
        <f t="shared" si="37"/>
        <v>0</v>
      </c>
      <c r="AA22" s="15">
        <f t="shared" si="37"/>
        <v>0</v>
      </c>
      <c r="AB22" s="15">
        <f t="shared" si="37"/>
        <v>0</v>
      </c>
      <c r="AC22" s="15">
        <f t="shared" si="37"/>
        <v>0</v>
      </c>
      <c r="AD22" s="16">
        <f t="shared" si="38"/>
        <v>1070</v>
      </c>
      <c r="AE22" s="16">
        <f t="shared" si="38"/>
        <v>0</v>
      </c>
      <c r="AF22" s="15">
        <f t="shared" si="38"/>
        <v>0</v>
      </c>
      <c r="AG22" s="15">
        <f t="shared" si="38"/>
        <v>0</v>
      </c>
      <c r="AH22" s="15">
        <f t="shared" si="38"/>
        <v>0</v>
      </c>
      <c r="AI22" s="15">
        <f t="shared" si="38"/>
        <v>0</v>
      </c>
      <c r="AJ22" s="16">
        <f t="shared" si="39"/>
        <v>1070</v>
      </c>
      <c r="AK22" s="16">
        <f t="shared" si="39"/>
        <v>0</v>
      </c>
      <c r="AL22" s="15">
        <f t="shared" si="39"/>
        <v>0</v>
      </c>
      <c r="AM22" s="15">
        <f t="shared" si="39"/>
        <v>0</v>
      </c>
      <c r="AN22" s="15">
        <f t="shared" si="39"/>
        <v>0</v>
      </c>
      <c r="AO22" s="15">
        <f t="shared" si="39"/>
        <v>0</v>
      </c>
      <c r="AP22" s="16">
        <f t="shared" si="39"/>
        <v>1070</v>
      </c>
      <c r="AQ22" s="16">
        <f t="shared" si="39"/>
        <v>0</v>
      </c>
      <c r="AR22" s="15">
        <f t="shared" si="39"/>
        <v>0</v>
      </c>
      <c r="AS22" s="15">
        <f t="shared" si="39"/>
        <v>0</v>
      </c>
      <c r="AT22" s="15">
        <f t="shared" si="39"/>
        <v>0</v>
      </c>
      <c r="AU22" s="15">
        <f t="shared" si="39"/>
        <v>0</v>
      </c>
      <c r="AV22" s="16">
        <f t="shared" si="39"/>
        <v>1070</v>
      </c>
      <c r="AW22" s="16">
        <f t="shared" si="39"/>
        <v>0</v>
      </c>
      <c r="AX22" s="16">
        <f t="shared" si="39"/>
        <v>943</v>
      </c>
      <c r="AY22" s="16">
        <f t="shared" si="39"/>
        <v>0</v>
      </c>
      <c r="AZ22" s="35">
        <f t="shared" si="6"/>
        <v>88.13084112149532</v>
      </c>
      <c r="BA22" s="35"/>
    </row>
    <row r="23" spans="1:53" ht="16.5">
      <c r="A23" s="13" t="s">
        <v>34</v>
      </c>
      <c r="B23" s="15">
        <f>B22</f>
        <v>912</v>
      </c>
      <c r="C23" s="14" t="s">
        <v>22</v>
      </c>
      <c r="D23" s="14" t="s">
        <v>13</v>
      </c>
      <c r="E23" s="17" t="s">
        <v>36</v>
      </c>
      <c r="F23" s="14"/>
      <c r="G23" s="14"/>
      <c r="H23" s="16">
        <f>H24</f>
        <v>1070</v>
      </c>
      <c r="I23" s="16">
        <f t="shared" si="35"/>
        <v>0</v>
      </c>
      <c r="J23" s="16">
        <f t="shared" si="35"/>
        <v>0</v>
      </c>
      <c r="K23" s="16">
        <f t="shared" si="35"/>
        <v>0</v>
      </c>
      <c r="L23" s="16">
        <f t="shared" si="35"/>
        <v>0</v>
      </c>
      <c r="M23" s="16">
        <f t="shared" si="35"/>
        <v>0</v>
      </c>
      <c r="N23" s="15">
        <f t="shared" si="35"/>
        <v>0</v>
      </c>
      <c r="O23" s="15">
        <f t="shared" si="35"/>
        <v>0</v>
      </c>
      <c r="P23" s="15">
        <f t="shared" si="35"/>
        <v>0</v>
      </c>
      <c r="Q23" s="15">
        <f t="shared" si="35"/>
        <v>0</v>
      </c>
      <c r="R23" s="16">
        <f t="shared" si="35"/>
        <v>1070</v>
      </c>
      <c r="S23" s="16">
        <f t="shared" si="35"/>
        <v>0</v>
      </c>
      <c r="T23" s="15">
        <f t="shared" si="35"/>
        <v>0</v>
      </c>
      <c r="U23" s="15">
        <f t="shared" si="35"/>
        <v>0</v>
      </c>
      <c r="V23" s="15">
        <f t="shared" si="35"/>
        <v>0</v>
      </c>
      <c r="W23" s="15">
        <f t="shared" si="35"/>
        <v>0</v>
      </c>
      <c r="X23" s="16">
        <f t="shared" si="36"/>
        <v>1070</v>
      </c>
      <c r="Y23" s="16">
        <f t="shared" si="36"/>
        <v>0</v>
      </c>
      <c r="Z23" s="15">
        <f t="shared" si="37"/>
        <v>0</v>
      </c>
      <c r="AA23" s="15">
        <f t="shared" si="37"/>
        <v>0</v>
      </c>
      <c r="AB23" s="15">
        <f t="shared" si="37"/>
        <v>0</v>
      </c>
      <c r="AC23" s="15">
        <f t="shared" si="37"/>
        <v>0</v>
      </c>
      <c r="AD23" s="16">
        <f t="shared" si="38"/>
        <v>1070</v>
      </c>
      <c r="AE23" s="16">
        <f t="shared" si="38"/>
        <v>0</v>
      </c>
      <c r="AF23" s="15">
        <f t="shared" si="38"/>
        <v>0</v>
      </c>
      <c r="AG23" s="15">
        <f t="shared" si="38"/>
        <v>0</v>
      </c>
      <c r="AH23" s="15">
        <f t="shared" si="38"/>
        <v>0</v>
      </c>
      <c r="AI23" s="15">
        <f t="shared" si="38"/>
        <v>0</v>
      </c>
      <c r="AJ23" s="16">
        <f t="shared" si="39"/>
        <v>1070</v>
      </c>
      <c r="AK23" s="16">
        <f t="shared" si="39"/>
        <v>0</v>
      </c>
      <c r="AL23" s="15">
        <f t="shared" si="39"/>
        <v>0</v>
      </c>
      <c r="AM23" s="15">
        <f t="shared" si="39"/>
        <v>0</v>
      </c>
      <c r="AN23" s="15">
        <f t="shared" si="39"/>
        <v>0</v>
      </c>
      <c r="AO23" s="15">
        <f t="shared" si="39"/>
        <v>0</v>
      </c>
      <c r="AP23" s="16">
        <f t="shared" si="39"/>
        <v>1070</v>
      </c>
      <c r="AQ23" s="16">
        <f t="shared" si="39"/>
        <v>0</v>
      </c>
      <c r="AR23" s="15">
        <f t="shared" si="39"/>
        <v>0</v>
      </c>
      <c r="AS23" s="15">
        <f t="shared" si="39"/>
        <v>0</v>
      </c>
      <c r="AT23" s="15">
        <f t="shared" si="39"/>
        <v>0</v>
      </c>
      <c r="AU23" s="15">
        <f t="shared" si="39"/>
        <v>0</v>
      </c>
      <c r="AV23" s="16">
        <f t="shared" si="39"/>
        <v>1070</v>
      </c>
      <c r="AW23" s="16">
        <f t="shared" si="39"/>
        <v>0</v>
      </c>
      <c r="AX23" s="16">
        <f t="shared" si="39"/>
        <v>943</v>
      </c>
      <c r="AY23" s="16">
        <f t="shared" si="39"/>
        <v>0</v>
      </c>
      <c r="AZ23" s="35">
        <f t="shared" si="6"/>
        <v>88.13084112149532</v>
      </c>
      <c r="BA23" s="35"/>
    </row>
    <row r="24" spans="1:53" ht="33">
      <c r="A24" s="13" t="s">
        <v>18</v>
      </c>
      <c r="B24" s="15">
        <f>B22</f>
        <v>912</v>
      </c>
      <c r="C24" s="14" t="s">
        <v>22</v>
      </c>
      <c r="D24" s="14" t="s">
        <v>13</v>
      </c>
      <c r="E24" s="17" t="s">
        <v>36</v>
      </c>
      <c r="F24" s="14" t="s">
        <v>19</v>
      </c>
      <c r="G24" s="14"/>
      <c r="H24" s="15">
        <f>H25</f>
        <v>1070</v>
      </c>
      <c r="I24" s="15">
        <f t="shared" si="35"/>
        <v>0</v>
      </c>
      <c r="J24" s="15">
        <f t="shared" si="35"/>
        <v>0</v>
      </c>
      <c r="K24" s="15">
        <f t="shared" si="35"/>
        <v>0</v>
      </c>
      <c r="L24" s="15">
        <f t="shared" si="35"/>
        <v>0</v>
      </c>
      <c r="M24" s="15">
        <f t="shared" si="35"/>
        <v>0</v>
      </c>
      <c r="N24" s="15">
        <f t="shared" si="35"/>
        <v>0</v>
      </c>
      <c r="O24" s="15">
        <f t="shared" si="35"/>
        <v>0</v>
      </c>
      <c r="P24" s="15">
        <f t="shared" si="35"/>
        <v>0</v>
      </c>
      <c r="Q24" s="15">
        <f t="shared" si="35"/>
        <v>0</v>
      </c>
      <c r="R24" s="15">
        <f t="shared" si="35"/>
        <v>1070</v>
      </c>
      <c r="S24" s="15">
        <f t="shared" si="35"/>
        <v>0</v>
      </c>
      <c r="T24" s="15">
        <f t="shared" si="35"/>
        <v>0</v>
      </c>
      <c r="U24" s="15">
        <f t="shared" si="35"/>
        <v>0</v>
      </c>
      <c r="V24" s="15">
        <f t="shared" si="35"/>
        <v>0</v>
      </c>
      <c r="W24" s="15">
        <f t="shared" si="35"/>
        <v>0</v>
      </c>
      <c r="X24" s="15">
        <f t="shared" si="36"/>
        <v>1070</v>
      </c>
      <c r="Y24" s="15">
        <f t="shared" si="36"/>
        <v>0</v>
      </c>
      <c r="Z24" s="15">
        <f t="shared" si="37"/>
        <v>0</v>
      </c>
      <c r="AA24" s="15">
        <f t="shared" si="37"/>
        <v>0</v>
      </c>
      <c r="AB24" s="15">
        <f t="shared" si="37"/>
        <v>0</v>
      </c>
      <c r="AC24" s="15">
        <f t="shared" si="37"/>
        <v>0</v>
      </c>
      <c r="AD24" s="15">
        <f t="shared" si="38"/>
        <v>1070</v>
      </c>
      <c r="AE24" s="15">
        <f t="shared" si="38"/>
        <v>0</v>
      </c>
      <c r="AF24" s="15">
        <f t="shared" si="38"/>
        <v>0</v>
      </c>
      <c r="AG24" s="15">
        <f t="shared" si="38"/>
        <v>0</v>
      </c>
      <c r="AH24" s="15">
        <f t="shared" si="38"/>
        <v>0</v>
      </c>
      <c r="AI24" s="15">
        <f t="shared" si="38"/>
        <v>0</v>
      </c>
      <c r="AJ24" s="15">
        <f t="shared" si="39"/>
        <v>1070</v>
      </c>
      <c r="AK24" s="15">
        <f t="shared" si="39"/>
        <v>0</v>
      </c>
      <c r="AL24" s="15">
        <f t="shared" si="39"/>
        <v>0</v>
      </c>
      <c r="AM24" s="15">
        <f t="shared" si="39"/>
        <v>0</v>
      </c>
      <c r="AN24" s="15">
        <f t="shared" si="39"/>
        <v>0</v>
      </c>
      <c r="AO24" s="15">
        <f t="shared" si="39"/>
        <v>0</v>
      </c>
      <c r="AP24" s="15">
        <f t="shared" si="39"/>
        <v>1070</v>
      </c>
      <c r="AQ24" s="15">
        <f t="shared" si="39"/>
        <v>0</v>
      </c>
      <c r="AR24" s="15">
        <f t="shared" si="39"/>
        <v>0</v>
      </c>
      <c r="AS24" s="15">
        <f t="shared" si="39"/>
        <v>0</v>
      </c>
      <c r="AT24" s="15">
        <f t="shared" si="39"/>
        <v>0</v>
      </c>
      <c r="AU24" s="15">
        <f t="shared" si="39"/>
        <v>0</v>
      </c>
      <c r="AV24" s="15">
        <f t="shared" si="39"/>
        <v>1070</v>
      </c>
      <c r="AW24" s="15">
        <f t="shared" si="39"/>
        <v>0</v>
      </c>
      <c r="AX24" s="15">
        <f t="shared" si="39"/>
        <v>943</v>
      </c>
      <c r="AY24" s="15">
        <f t="shared" si="39"/>
        <v>0</v>
      </c>
      <c r="AZ24" s="35">
        <f t="shared" si="6"/>
        <v>88.13084112149532</v>
      </c>
      <c r="BA24" s="35"/>
    </row>
    <row r="25" spans="1:53" ht="16.5">
      <c r="A25" s="13" t="s">
        <v>68</v>
      </c>
      <c r="B25" s="15">
        <f>B23</f>
        <v>912</v>
      </c>
      <c r="C25" s="14" t="s">
        <v>22</v>
      </c>
      <c r="D25" s="14" t="s">
        <v>13</v>
      </c>
      <c r="E25" s="17" t="s">
        <v>36</v>
      </c>
      <c r="F25" s="14" t="s">
        <v>72</v>
      </c>
      <c r="G25" s="14">
        <v>610</v>
      </c>
      <c r="H25" s="15">
        <v>1070</v>
      </c>
      <c r="I25" s="16"/>
      <c r="J25" s="33"/>
      <c r="K25" s="33"/>
      <c r="L25" s="33"/>
      <c r="M25" s="33"/>
      <c r="N25" s="15"/>
      <c r="O25" s="15"/>
      <c r="P25" s="15"/>
      <c r="Q25" s="15"/>
      <c r="R25" s="15">
        <f>H25+N25+O25+P25+Q25</f>
        <v>1070</v>
      </c>
      <c r="S25" s="16">
        <f>I25+O25</f>
        <v>0</v>
      </c>
      <c r="T25" s="15"/>
      <c r="U25" s="15"/>
      <c r="V25" s="15"/>
      <c r="W25" s="15"/>
      <c r="X25" s="15">
        <f>R25+T25+U25+V25+W25</f>
        <v>1070</v>
      </c>
      <c r="Y25" s="16">
        <f>S25+U25</f>
        <v>0</v>
      </c>
      <c r="Z25" s="15"/>
      <c r="AA25" s="15"/>
      <c r="AB25" s="15"/>
      <c r="AC25" s="15"/>
      <c r="AD25" s="15">
        <f>X25+Z25+AA25+AB25+AC25</f>
        <v>1070</v>
      </c>
      <c r="AE25" s="16">
        <f>Y25+AA25</f>
        <v>0</v>
      </c>
      <c r="AF25" s="15"/>
      <c r="AG25" s="15"/>
      <c r="AH25" s="15"/>
      <c r="AI25" s="15"/>
      <c r="AJ25" s="15">
        <f>AD25+AF25+AG25+AH25+AI25</f>
        <v>1070</v>
      </c>
      <c r="AK25" s="16">
        <f>AE25+AG25</f>
        <v>0</v>
      </c>
      <c r="AL25" s="15"/>
      <c r="AM25" s="15"/>
      <c r="AN25" s="15"/>
      <c r="AO25" s="15"/>
      <c r="AP25" s="15">
        <f>AJ25+AL25+AM25+AN25+AO25</f>
        <v>1070</v>
      </c>
      <c r="AQ25" s="16">
        <f>AK25+AM25</f>
        <v>0</v>
      </c>
      <c r="AR25" s="15"/>
      <c r="AS25" s="15"/>
      <c r="AT25" s="15"/>
      <c r="AU25" s="15"/>
      <c r="AV25" s="15">
        <f>AP25+AR25+AS25+AT25+AU25</f>
        <v>1070</v>
      </c>
      <c r="AW25" s="16">
        <f>AQ25+AS25</f>
        <v>0</v>
      </c>
      <c r="AX25" s="15">
        <v>943</v>
      </c>
      <c r="AY25" s="16">
        <f>AS25+AU25</f>
        <v>0</v>
      </c>
      <c r="AZ25" s="35">
        <f t="shared" si="6"/>
        <v>88.13084112149532</v>
      </c>
      <c r="BA25" s="35"/>
    </row>
    <row r="26" spans="1:53" ht="37.5">
      <c r="A26" s="10" t="s">
        <v>38</v>
      </c>
      <c r="B26" s="18">
        <v>912</v>
      </c>
      <c r="C26" s="11" t="s">
        <v>22</v>
      </c>
      <c r="D26" s="11" t="s">
        <v>0</v>
      </c>
      <c r="E26" s="12"/>
      <c r="F26" s="11"/>
      <c r="G26" s="11"/>
      <c r="H26" s="23">
        <f>H27+H40</f>
        <v>89576</v>
      </c>
      <c r="I26" s="23">
        <f aca="true" t="shared" si="40" ref="I26:S26">I27+I40</f>
        <v>3620</v>
      </c>
      <c r="J26" s="23">
        <f t="shared" si="40"/>
        <v>0</v>
      </c>
      <c r="K26" s="23">
        <f t="shared" si="40"/>
        <v>0</v>
      </c>
      <c r="L26" s="23">
        <f t="shared" si="40"/>
        <v>0</v>
      </c>
      <c r="M26" s="23">
        <f t="shared" si="40"/>
        <v>0</v>
      </c>
      <c r="N26" s="15">
        <f t="shared" si="40"/>
        <v>0</v>
      </c>
      <c r="O26" s="15">
        <f t="shared" si="40"/>
        <v>0</v>
      </c>
      <c r="P26" s="15">
        <f t="shared" si="40"/>
        <v>0</v>
      </c>
      <c r="Q26" s="15">
        <f t="shared" si="40"/>
        <v>0</v>
      </c>
      <c r="R26" s="23">
        <f t="shared" si="40"/>
        <v>89576</v>
      </c>
      <c r="S26" s="23">
        <f t="shared" si="40"/>
        <v>3620</v>
      </c>
      <c r="T26" s="15">
        <f aca="true" t="shared" si="41" ref="T26:Y26">T27+T40</f>
        <v>0</v>
      </c>
      <c r="U26" s="15">
        <f t="shared" si="41"/>
        <v>0</v>
      </c>
      <c r="V26" s="15">
        <f t="shared" si="41"/>
        <v>0</v>
      </c>
      <c r="W26" s="15">
        <f t="shared" si="41"/>
        <v>0</v>
      </c>
      <c r="X26" s="23">
        <f t="shared" si="41"/>
        <v>89576</v>
      </c>
      <c r="Y26" s="23">
        <f t="shared" si="41"/>
        <v>3620</v>
      </c>
      <c r="Z26" s="15">
        <f aca="true" t="shared" si="42" ref="Z26:AE26">Z27+Z40</f>
        <v>-112</v>
      </c>
      <c r="AA26" s="15">
        <f t="shared" si="42"/>
        <v>0</v>
      </c>
      <c r="AB26" s="15">
        <f t="shared" si="42"/>
        <v>0</v>
      </c>
      <c r="AC26" s="15">
        <f t="shared" si="42"/>
        <v>0</v>
      </c>
      <c r="AD26" s="23">
        <f t="shared" si="42"/>
        <v>89464</v>
      </c>
      <c r="AE26" s="23">
        <f t="shared" si="42"/>
        <v>3620</v>
      </c>
      <c r="AF26" s="15">
        <f aca="true" t="shared" si="43" ref="AF26:AK26">AF27+AF40</f>
        <v>0</v>
      </c>
      <c r="AG26" s="15">
        <f t="shared" si="43"/>
        <v>0</v>
      </c>
      <c r="AH26" s="15">
        <f t="shared" si="43"/>
        <v>0</v>
      </c>
      <c r="AI26" s="15">
        <f t="shared" si="43"/>
        <v>0</v>
      </c>
      <c r="AJ26" s="23">
        <f t="shared" si="43"/>
        <v>89464</v>
      </c>
      <c r="AK26" s="23">
        <f t="shared" si="43"/>
        <v>3620</v>
      </c>
      <c r="AL26" s="15">
        <f aca="true" t="shared" si="44" ref="AL26:AQ26">AL27+AL40</f>
        <v>-5215</v>
      </c>
      <c r="AM26" s="15">
        <f t="shared" si="44"/>
        <v>0</v>
      </c>
      <c r="AN26" s="15">
        <f t="shared" si="44"/>
        <v>0</v>
      </c>
      <c r="AO26" s="15">
        <f t="shared" si="44"/>
        <v>0</v>
      </c>
      <c r="AP26" s="23">
        <f t="shared" si="44"/>
        <v>84249</v>
      </c>
      <c r="AQ26" s="23">
        <f t="shared" si="44"/>
        <v>3620</v>
      </c>
      <c r="AR26" s="15">
        <f aca="true" t="shared" si="45" ref="AR26:AW26">AR27+AR40</f>
        <v>0</v>
      </c>
      <c r="AS26" s="15">
        <f t="shared" si="45"/>
        <v>0</v>
      </c>
      <c r="AT26" s="15">
        <f t="shared" si="45"/>
        <v>-77</v>
      </c>
      <c r="AU26" s="15">
        <f t="shared" si="45"/>
        <v>0</v>
      </c>
      <c r="AV26" s="23">
        <f t="shared" si="45"/>
        <v>84172</v>
      </c>
      <c r="AW26" s="23">
        <f t="shared" si="45"/>
        <v>3620</v>
      </c>
      <c r="AX26" s="23">
        <f>AX27+AX40</f>
        <v>67616</v>
      </c>
      <c r="AY26" s="23">
        <f>AY27+AY40</f>
        <v>2268</v>
      </c>
      <c r="AZ26" s="37">
        <f t="shared" si="6"/>
        <v>80.33075131872832</v>
      </c>
      <c r="BA26" s="37">
        <f>AY26/AW26*100</f>
        <v>62.651933701657455</v>
      </c>
    </row>
    <row r="27" spans="1:53" ht="33">
      <c r="A27" s="13" t="s">
        <v>28</v>
      </c>
      <c r="B27" s="15">
        <f t="shared" si="7"/>
        <v>912</v>
      </c>
      <c r="C27" s="14" t="s">
        <v>22</v>
      </c>
      <c r="D27" s="14" t="s">
        <v>0</v>
      </c>
      <c r="E27" s="17" t="s">
        <v>29</v>
      </c>
      <c r="F27" s="14"/>
      <c r="G27" s="14"/>
      <c r="H27" s="24">
        <f>H28+H32+H36</f>
        <v>89486</v>
      </c>
      <c r="I27" s="24">
        <f aca="true" t="shared" si="46" ref="I27:S27">I28+I32+I36</f>
        <v>3620</v>
      </c>
      <c r="J27" s="24">
        <f t="shared" si="46"/>
        <v>0</v>
      </c>
      <c r="K27" s="24">
        <f t="shared" si="46"/>
        <v>0</v>
      </c>
      <c r="L27" s="24">
        <f t="shared" si="46"/>
        <v>0</v>
      </c>
      <c r="M27" s="24">
        <f t="shared" si="46"/>
        <v>0</v>
      </c>
      <c r="N27" s="15">
        <f t="shared" si="46"/>
        <v>0</v>
      </c>
      <c r="O27" s="15">
        <f t="shared" si="46"/>
        <v>0</v>
      </c>
      <c r="P27" s="15">
        <f t="shared" si="46"/>
        <v>0</v>
      </c>
      <c r="Q27" s="15">
        <f t="shared" si="46"/>
        <v>0</v>
      </c>
      <c r="R27" s="24">
        <f t="shared" si="46"/>
        <v>89486</v>
      </c>
      <c r="S27" s="24">
        <f t="shared" si="46"/>
        <v>3620</v>
      </c>
      <c r="T27" s="15">
        <f aca="true" t="shared" si="47" ref="T27:Y27">T28+T32+T36</f>
        <v>0</v>
      </c>
      <c r="U27" s="15">
        <f t="shared" si="47"/>
        <v>0</v>
      </c>
      <c r="V27" s="15">
        <f t="shared" si="47"/>
        <v>0</v>
      </c>
      <c r="W27" s="15">
        <f t="shared" si="47"/>
        <v>0</v>
      </c>
      <c r="X27" s="24">
        <f t="shared" si="47"/>
        <v>89486</v>
      </c>
      <c r="Y27" s="24">
        <f t="shared" si="47"/>
        <v>3620</v>
      </c>
      <c r="Z27" s="15">
        <f aca="true" t="shared" si="48" ref="Z27:AE27">Z28+Z32+Z36</f>
        <v>-112</v>
      </c>
      <c r="AA27" s="15">
        <f t="shared" si="48"/>
        <v>0</v>
      </c>
      <c r="AB27" s="15">
        <f t="shared" si="48"/>
        <v>0</v>
      </c>
      <c r="AC27" s="15">
        <f t="shared" si="48"/>
        <v>0</v>
      </c>
      <c r="AD27" s="24">
        <f t="shared" si="48"/>
        <v>89374</v>
      </c>
      <c r="AE27" s="24">
        <f t="shared" si="48"/>
        <v>3620</v>
      </c>
      <c r="AF27" s="15">
        <f aca="true" t="shared" si="49" ref="AF27:AK27">AF28+AF32+AF36</f>
        <v>0</v>
      </c>
      <c r="AG27" s="15">
        <f t="shared" si="49"/>
        <v>0</v>
      </c>
      <c r="AH27" s="15">
        <f t="shared" si="49"/>
        <v>0</v>
      </c>
      <c r="AI27" s="15">
        <f t="shared" si="49"/>
        <v>0</v>
      </c>
      <c r="AJ27" s="24">
        <f t="shared" si="49"/>
        <v>89374</v>
      </c>
      <c r="AK27" s="24">
        <f t="shared" si="49"/>
        <v>3620</v>
      </c>
      <c r="AL27" s="15">
        <f aca="true" t="shared" si="50" ref="AL27:AQ27">AL28+AL32+AL36</f>
        <v>-5215</v>
      </c>
      <c r="AM27" s="15">
        <f t="shared" si="50"/>
        <v>0</v>
      </c>
      <c r="AN27" s="15">
        <f t="shared" si="50"/>
        <v>0</v>
      </c>
      <c r="AO27" s="15">
        <f t="shared" si="50"/>
        <v>0</v>
      </c>
      <c r="AP27" s="24">
        <f t="shared" si="50"/>
        <v>84159</v>
      </c>
      <c r="AQ27" s="24">
        <f t="shared" si="50"/>
        <v>3620</v>
      </c>
      <c r="AR27" s="15">
        <f aca="true" t="shared" si="51" ref="AR27:AW27">AR28+AR32+AR36</f>
        <v>0</v>
      </c>
      <c r="AS27" s="15">
        <f t="shared" si="51"/>
        <v>0</v>
      </c>
      <c r="AT27" s="15">
        <f t="shared" si="51"/>
        <v>-77</v>
      </c>
      <c r="AU27" s="15">
        <f t="shared" si="51"/>
        <v>0</v>
      </c>
      <c r="AV27" s="24">
        <f t="shared" si="51"/>
        <v>84082</v>
      </c>
      <c r="AW27" s="24">
        <f t="shared" si="51"/>
        <v>3620</v>
      </c>
      <c r="AX27" s="24">
        <f>AX28+AX32+AX36</f>
        <v>67540</v>
      </c>
      <c r="AY27" s="24">
        <f>AY28+AY32+AY36</f>
        <v>2268</v>
      </c>
      <c r="AZ27" s="35">
        <f t="shared" si="6"/>
        <v>80.32634808877049</v>
      </c>
      <c r="BA27" s="35">
        <f>AY27/AW27*100</f>
        <v>62.651933701657455</v>
      </c>
    </row>
    <row r="28" spans="1:53" ht="33">
      <c r="A28" s="13" t="s">
        <v>76</v>
      </c>
      <c r="B28" s="15">
        <f t="shared" si="7"/>
        <v>912</v>
      </c>
      <c r="C28" s="14" t="s">
        <v>22</v>
      </c>
      <c r="D28" s="14" t="s">
        <v>0</v>
      </c>
      <c r="E28" s="17" t="s">
        <v>30</v>
      </c>
      <c r="F28" s="14"/>
      <c r="G28" s="14"/>
      <c r="H28" s="16">
        <f>H29</f>
        <v>83309</v>
      </c>
      <c r="I28" s="16">
        <f aca="true" t="shared" si="52" ref="I28:Z30">I29</f>
        <v>0</v>
      </c>
      <c r="J28" s="16">
        <f t="shared" si="52"/>
        <v>0</v>
      </c>
      <c r="K28" s="16">
        <f t="shared" si="52"/>
        <v>0</v>
      </c>
      <c r="L28" s="16">
        <f t="shared" si="52"/>
        <v>0</v>
      </c>
      <c r="M28" s="16">
        <f t="shared" si="52"/>
        <v>0</v>
      </c>
      <c r="N28" s="15">
        <f t="shared" si="52"/>
        <v>0</v>
      </c>
      <c r="O28" s="15">
        <f t="shared" si="52"/>
        <v>0</v>
      </c>
      <c r="P28" s="15">
        <f t="shared" si="52"/>
        <v>0</v>
      </c>
      <c r="Q28" s="15">
        <f t="shared" si="52"/>
        <v>0</v>
      </c>
      <c r="R28" s="16">
        <f t="shared" si="52"/>
        <v>83309</v>
      </c>
      <c r="S28" s="16">
        <f t="shared" si="52"/>
        <v>0</v>
      </c>
      <c r="T28" s="15">
        <f t="shared" si="52"/>
        <v>0</v>
      </c>
      <c r="U28" s="15">
        <f t="shared" si="52"/>
        <v>0</v>
      </c>
      <c r="V28" s="15">
        <f t="shared" si="52"/>
        <v>0</v>
      </c>
      <c r="W28" s="15">
        <f t="shared" si="52"/>
        <v>0</v>
      </c>
      <c r="X28" s="16">
        <f t="shared" si="52"/>
        <v>83309</v>
      </c>
      <c r="Y28" s="16">
        <f aca="true" t="shared" si="53" ref="X28:Y30">Y29</f>
        <v>0</v>
      </c>
      <c r="Z28" s="15">
        <f t="shared" si="52"/>
        <v>-112</v>
      </c>
      <c r="AA28" s="15">
        <f aca="true" t="shared" si="54" ref="Z28:AC30">AA29</f>
        <v>0</v>
      </c>
      <c r="AB28" s="15">
        <f t="shared" si="54"/>
        <v>0</v>
      </c>
      <c r="AC28" s="15">
        <f t="shared" si="54"/>
        <v>0</v>
      </c>
      <c r="AD28" s="16">
        <f aca="true" t="shared" si="55" ref="AD28:AI30">AD29</f>
        <v>83197</v>
      </c>
      <c r="AE28" s="16">
        <f t="shared" si="55"/>
        <v>0</v>
      </c>
      <c r="AF28" s="15">
        <f t="shared" si="55"/>
        <v>0</v>
      </c>
      <c r="AG28" s="15">
        <f t="shared" si="55"/>
        <v>0</v>
      </c>
      <c r="AH28" s="15">
        <f t="shared" si="55"/>
        <v>0</v>
      </c>
      <c r="AI28" s="15">
        <f t="shared" si="55"/>
        <v>0</v>
      </c>
      <c r="AJ28" s="16">
        <f aca="true" t="shared" si="56" ref="AJ28:AY30">AJ29</f>
        <v>83197</v>
      </c>
      <c r="AK28" s="16">
        <f t="shared" si="56"/>
        <v>0</v>
      </c>
      <c r="AL28" s="15">
        <f t="shared" si="56"/>
        <v>-5215</v>
      </c>
      <c r="AM28" s="15">
        <f t="shared" si="56"/>
        <v>0</v>
      </c>
      <c r="AN28" s="15">
        <f t="shared" si="56"/>
        <v>0</v>
      </c>
      <c r="AO28" s="15">
        <f t="shared" si="56"/>
        <v>0</v>
      </c>
      <c r="AP28" s="16">
        <f t="shared" si="56"/>
        <v>77982</v>
      </c>
      <c r="AQ28" s="16">
        <f t="shared" si="56"/>
        <v>0</v>
      </c>
      <c r="AR28" s="15">
        <f t="shared" si="56"/>
        <v>0</v>
      </c>
      <c r="AS28" s="15">
        <f t="shared" si="56"/>
        <v>0</v>
      </c>
      <c r="AT28" s="15">
        <f t="shared" si="56"/>
        <v>-77</v>
      </c>
      <c r="AU28" s="15">
        <f t="shared" si="56"/>
        <v>0</v>
      </c>
      <c r="AV28" s="16">
        <f t="shared" si="56"/>
        <v>77905</v>
      </c>
      <c r="AW28" s="16">
        <f t="shared" si="56"/>
        <v>0</v>
      </c>
      <c r="AX28" s="16">
        <f t="shared" si="56"/>
        <v>63362</v>
      </c>
      <c r="AY28" s="16">
        <f t="shared" si="56"/>
        <v>0</v>
      </c>
      <c r="AZ28" s="35">
        <f t="shared" si="6"/>
        <v>81.33239201591682</v>
      </c>
      <c r="BA28" s="35"/>
    </row>
    <row r="29" spans="1:53" ht="16.5">
      <c r="A29" s="13" t="s">
        <v>39</v>
      </c>
      <c r="B29" s="15">
        <f t="shared" si="7"/>
        <v>912</v>
      </c>
      <c r="C29" s="14" t="s">
        <v>22</v>
      </c>
      <c r="D29" s="14" t="s">
        <v>0</v>
      </c>
      <c r="E29" s="17" t="s">
        <v>40</v>
      </c>
      <c r="F29" s="14"/>
      <c r="G29" s="14"/>
      <c r="H29" s="16">
        <f>H30</f>
        <v>83309</v>
      </c>
      <c r="I29" s="16">
        <f t="shared" si="52"/>
        <v>0</v>
      </c>
      <c r="J29" s="16">
        <f t="shared" si="52"/>
        <v>0</v>
      </c>
      <c r="K29" s="16">
        <f t="shared" si="52"/>
        <v>0</v>
      </c>
      <c r="L29" s="16">
        <f t="shared" si="52"/>
        <v>0</v>
      </c>
      <c r="M29" s="16">
        <f t="shared" si="52"/>
        <v>0</v>
      </c>
      <c r="N29" s="15">
        <f t="shared" si="52"/>
        <v>0</v>
      </c>
      <c r="O29" s="15">
        <f t="shared" si="52"/>
        <v>0</v>
      </c>
      <c r="P29" s="15">
        <f t="shared" si="52"/>
        <v>0</v>
      </c>
      <c r="Q29" s="15">
        <f t="shared" si="52"/>
        <v>0</v>
      </c>
      <c r="R29" s="16">
        <f t="shared" si="52"/>
        <v>83309</v>
      </c>
      <c r="S29" s="16">
        <f t="shared" si="52"/>
        <v>0</v>
      </c>
      <c r="T29" s="15">
        <f t="shared" si="52"/>
        <v>0</v>
      </c>
      <c r="U29" s="15">
        <f t="shared" si="52"/>
        <v>0</v>
      </c>
      <c r="V29" s="15">
        <f t="shared" si="52"/>
        <v>0</v>
      </c>
      <c r="W29" s="15">
        <f t="shared" si="52"/>
        <v>0</v>
      </c>
      <c r="X29" s="16">
        <f t="shared" si="53"/>
        <v>83309</v>
      </c>
      <c r="Y29" s="16">
        <f t="shared" si="53"/>
        <v>0</v>
      </c>
      <c r="Z29" s="15">
        <f t="shared" si="54"/>
        <v>-112</v>
      </c>
      <c r="AA29" s="15">
        <f t="shared" si="54"/>
        <v>0</v>
      </c>
      <c r="AB29" s="15">
        <f t="shared" si="54"/>
        <v>0</v>
      </c>
      <c r="AC29" s="15">
        <f t="shared" si="54"/>
        <v>0</v>
      </c>
      <c r="AD29" s="16">
        <f t="shared" si="55"/>
        <v>83197</v>
      </c>
      <c r="AE29" s="16">
        <f t="shared" si="55"/>
        <v>0</v>
      </c>
      <c r="AF29" s="15">
        <f t="shared" si="55"/>
        <v>0</v>
      </c>
      <c r="AG29" s="15">
        <f t="shared" si="55"/>
        <v>0</v>
      </c>
      <c r="AH29" s="15">
        <f t="shared" si="55"/>
        <v>0</v>
      </c>
      <c r="AI29" s="15">
        <f t="shared" si="55"/>
        <v>0</v>
      </c>
      <c r="AJ29" s="16">
        <f t="shared" si="56"/>
        <v>83197</v>
      </c>
      <c r="AK29" s="16">
        <f t="shared" si="56"/>
        <v>0</v>
      </c>
      <c r="AL29" s="15">
        <f t="shared" si="56"/>
        <v>-5215</v>
      </c>
      <c r="AM29" s="15">
        <f t="shared" si="56"/>
        <v>0</v>
      </c>
      <c r="AN29" s="15">
        <f t="shared" si="56"/>
        <v>0</v>
      </c>
      <c r="AO29" s="15">
        <f t="shared" si="56"/>
        <v>0</v>
      </c>
      <c r="AP29" s="16">
        <f t="shared" si="56"/>
        <v>77982</v>
      </c>
      <c r="AQ29" s="16">
        <f t="shared" si="56"/>
        <v>0</v>
      </c>
      <c r="AR29" s="15">
        <f t="shared" si="56"/>
        <v>0</v>
      </c>
      <c r="AS29" s="15">
        <f t="shared" si="56"/>
        <v>0</v>
      </c>
      <c r="AT29" s="15">
        <f t="shared" si="56"/>
        <v>-77</v>
      </c>
      <c r="AU29" s="15">
        <f t="shared" si="56"/>
        <v>0</v>
      </c>
      <c r="AV29" s="16">
        <f t="shared" si="56"/>
        <v>77905</v>
      </c>
      <c r="AW29" s="16">
        <f t="shared" si="56"/>
        <v>0</v>
      </c>
      <c r="AX29" s="16">
        <f t="shared" si="56"/>
        <v>63362</v>
      </c>
      <c r="AY29" s="16">
        <f t="shared" si="56"/>
        <v>0</v>
      </c>
      <c r="AZ29" s="35">
        <f t="shared" si="6"/>
        <v>81.33239201591682</v>
      </c>
      <c r="BA29" s="35"/>
    </row>
    <row r="30" spans="1:53" ht="33">
      <c r="A30" s="13" t="s">
        <v>18</v>
      </c>
      <c r="B30" s="15">
        <f t="shared" si="7"/>
        <v>912</v>
      </c>
      <c r="C30" s="14" t="s">
        <v>22</v>
      </c>
      <c r="D30" s="14" t="s">
        <v>0</v>
      </c>
      <c r="E30" s="17" t="s">
        <v>40</v>
      </c>
      <c r="F30" s="14" t="s">
        <v>19</v>
      </c>
      <c r="G30" s="14"/>
      <c r="H30" s="15">
        <f>H31</f>
        <v>83309</v>
      </c>
      <c r="I30" s="15">
        <f t="shared" si="52"/>
        <v>0</v>
      </c>
      <c r="J30" s="15">
        <f t="shared" si="52"/>
        <v>0</v>
      </c>
      <c r="K30" s="15">
        <f t="shared" si="52"/>
        <v>0</v>
      </c>
      <c r="L30" s="15">
        <f t="shared" si="52"/>
        <v>0</v>
      </c>
      <c r="M30" s="15">
        <f t="shared" si="52"/>
        <v>0</v>
      </c>
      <c r="N30" s="15">
        <f t="shared" si="52"/>
        <v>0</v>
      </c>
      <c r="O30" s="15">
        <f t="shared" si="52"/>
        <v>0</v>
      </c>
      <c r="P30" s="15">
        <f t="shared" si="52"/>
        <v>0</v>
      </c>
      <c r="Q30" s="15">
        <f t="shared" si="52"/>
        <v>0</v>
      </c>
      <c r="R30" s="15">
        <f t="shared" si="52"/>
        <v>83309</v>
      </c>
      <c r="S30" s="15">
        <f t="shared" si="52"/>
        <v>0</v>
      </c>
      <c r="T30" s="15">
        <f t="shared" si="52"/>
        <v>0</v>
      </c>
      <c r="U30" s="15">
        <f t="shared" si="52"/>
        <v>0</v>
      </c>
      <c r="V30" s="15">
        <f t="shared" si="52"/>
        <v>0</v>
      </c>
      <c r="W30" s="15">
        <f t="shared" si="52"/>
        <v>0</v>
      </c>
      <c r="X30" s="15">
        <f t="shared" si="53"/>
        <v>83309</v>
      </c>
      <c r="Y30" s="15">
        <f t="shared" si="53"/>
        <v>0</v>
      </c>
      <c r="Z30" s="15">
        <f t="shared" si="54"/>
        <v>-112</v>
      </c>
      <c r="AA30" s="15">
        <f t="shared" si="54"/>
        <v>0</v>
      </c>
      <c r="AB30" s="15">
        <f t="shared" si="54"/>
        <v>0</v>
      </c>
      <c r="AC30" s="15">
        <f t="shared" si="54"/>
        <v>0</v>
      </c>
      <c r="AD30" s="15">
        <f t="shared" si="55"/>
        <v>83197</v>
      </c>
      <c r="AE30" s="15">
        <f t="shared" si="55"/>
        <v>0</v>
      </c>
      <c r="AF30" s="15">
        <f t="shared" si="55"/>
        <v>0</v>
      </c>
      <c r="AG30" s="15">
        <f t="shared" si="55"/>
        <v>0</v>
      </c>
      <c r="AH30" s="15">
        <f t="shared" si="55"/>
        <v>0</v>
      </c>
      <c r="AI30" s="15">
        <f t="shared" si="55"/>
        <v>0</v>
      </c>
      <c r="AJ30" s="15">
        <f t="shared" si="56"/>
        <v>83197</v>
      </c>
      <c r="AK30" s="15">
        <f t="shared" si="56"/>
        <v>0</v>
      </c>
      <c r="AL30" s="15">
        <f t="shared" si="56"/>
        <v>-5215</v>
      </c>
      <c r="AM30" s="15">
        <f t="shared" si="56"/>
        <v>0</v>
      </c>
      <c r="AN30" s="15">
        <f t="shared" si="56"/>
        <v>0</v>
      </c>
      <c r="AO30" s="15">
        <f t="shared" si="56"/>
        <v>0</v>
      </c>
      <c r="AP30" s="15">
        <f t="shared" si="56"/>
        <v>77982</v>
      </c>
      <c r="AQ30" s="15">
        <f t="shared" si="56"/>
        <v>0</v>
      </c>
      <c r="AR30" s="15">
        <f t="shared" si="56"/>
        <v>0</v>
      </c>
      <c r="AS30" s="15">
        <f t="shared" si="56"/>
        <v>0</v>
      </c>
      <c r="AT30" s="15">
        <f t="shared" si="56"/>
        <v>-77</v>
      </c>
      <c r="AU30" s="15">
        <f t="shared" si="56"/>
        <v>0</v>
      </c>
      <c r="AV30" s="15">
        <f t="shared" si="56"/>
        <v>77905</v>
      </c>
      <c r="AW30" s="15">
        <f t="shared" si="56"/>
        <v>0</v>
      </c>
      <c r="AX30" s="15">
        <f t="shared" si="56"/>
        <v>63362</v>
      </c>
      <c r="AY30" s="15">
        <f t="shared" si="56"/>
        <v>0</v>
      </c>
      <c r="AZ30" s="35">
        <f t="shared" si="6"/>
        <v>81.33239201591682</v>
      </c>
      <c r="BA30" s="35"/>
    </row>
    <row r="31" spans="1:53" ht="16.5">
      <c r="A31" s="13" t="s">
        <v>68</v>
      </c>
      <c r="B31" s="15">
        <f t="shared" si="7"/>
        <v>912</v>
      </c>
      <c r="C31" s="14" t="s">
        <v>22</v>
      </c>
      <c r="D31" s="14" t="s">
        <v>0</v>
      </c>
      <c r="E31" s="17" t="s">
        <v>40</v>
      </c>
      <c r="F31" s="14" t="s">
        <v>72</v>
      </c>
      <c r="G31" s="14">
        <v>610</v>
      </c>
      <c r="H31" s="15">
        <f>83309</f>
        <v>83309</v>
      </c>
      <c r="I31" s="16"/>
      <c r="J31" s="33"/>
      <c r="K31" s="33"/>
      <c r="L31" s="33"/>
      <c r="M31" s="33"/>
      <c r="N31" s="15"/>
      <c r="O31" s="15"/>
      <c r="P31" s="15"/>
      <c r="Q31" s="15"/>
      <c r="R31" s="15">
        <f>H31+N31+O31+P31+Q31</f>
        <v>83309</v>
      </c>
      <c r="S31" s="16">
        <f>I31+O31</f>
        <v>0</v>
      </c>
      <c r="T31" s="15"/>
      <c r="U31" s="15"/>
      <c r="V31" s="15"/>
      <c r="W31" s="15"/>
      <c r="X31" s="15">
        <f>R31+T31+U31+V31+W31</f>
        <v>83309</v>
      </c>
      <c r="Y31" s="16">
        <f>S31+U31</f>
        <v>0</v>
      </c>
      <c r="Z31" s="15">
        <v>-112</v>
      </c>
      <c r="AA31" s="15"/>
      <c r="AB31" s="15"/>
      <c r="AC31" s="15"/>
      <c r="AD31" s="15">
        <f>X31+Z31+AA31+AB31+AC31</f>
        <v>83197</v>
      </c>
      <c r="AE31" s="16">
        <f>Y31+AA31</f>
        <v>0</v>
      </c>
      <c r="AF31" s="15"/>
      <c r="AG31" s="15"/>
      <c r="AH31" s="15"/>
      <c r="AI31" s="15"/>
      <c r="AJ31" s="15">
        <f>AD31+AF31+AG31+AH31+AI31</f>
        <v>83197</v>
      </c>
      <c r="AK31" s="16">
        <f>AE31+AG31</f>
        <v>0</v>
      </c>
      <c r="AL31" s="15">
        <v>-5215</v>
      </c>
      <c r="AM31" s="15"/>
      <c r="AN31" s="15"/>
      <c r="AO31" s="15"/>
      <c r="AP31" s="15">
        <f>AJ31+AL31+AM31+AN31+AO31</f>
        <v>77982</v>
      </c>
      <c r="AQ31" s="16">
        <f>AK31+AM31</f>
        <v>0</v>
      </c>
      <c r="AR31" s="15"/>
      <c r="AS31" s="15"/>
      <c r="AT31" s="15">
        <v>-77</v>
      </c>
      <c r="AU31" s="15"/>
      <c r="AV31" s="15">
        <f>AP31+AR31+AS31+AT31+AU31</f>
        <v>77905</v>
      </c>
      <c r="AW31" s="16">
        <f>AQ31+AS31</f>
        <v>0</v>
      </c>
      <c r="AX31" s="15">
        <v>63362</v>
      </c>
      <c r="AY31" s="16">
        <f>AS31+AU31</f>
        <v>0</v>
      </c>
      <c r="AZ31" s="35">
        <f t="shared" si="6"/>
        <v>81.33239201591682</v>
      </c>
      <c r="BA31" s="35"/>
    </row>
    <row r="32" spans="1:53" ht="16.5">
      <c r="A32" s="13" t="s">
        <v>8</v>
      </c>
      <c r="B32" s="15">
        <f>B30</f>
        <v>912</v>
      </c>
      <c r="C32" s="14" t="s">
        <v>22</v>
      </c>
      <c r="D32" s="14" t="s">
        <v>0</v>
      </c>
      <c r="E32" s="17" t="s">
        <v>33</v>
      </c>
      <c r="F32" s="14"/>
      <c r="G32" s="14"/>
      <c r="H32" s="16">
        <f>H33</f>
        <v>2557</v>
      </c>
      <c r="I32" s="16">
        <f aca="true" t="shared" si="57" ref="I32:Z34">I33</f>
        <v>0</v>
      </c>
      <c r="J32" s="16">
        <f t="shared" si="57"/>
        <v>0</v>
      </c>
      <c r="K32" s="16">
        <f t="shared" si="57"/>
        <v>0</v>
      </c>
      <c r="L32" s="16">
        <f t="shared" si="57"/>
        <v>0</v>
      </c>
      <c r="M32" s="16">
        <f t="shared" si="57"/>
        <v>0</v>
      </c>
      <c r="N32" s="15">
        <f t="shared" si="57"/>
        <v>0</v>
      </c>
      <c r="O32" s="15">
        <f t="shared" si="57"/>
        <v>0</v>
      </c>
      <c r="P32" s="15">
        <f t="shared" si="57"/>
        <v>0</v>
      </c>
      <c r="Q32" s="15">
        <f t="shared" si="57"/>
        <v>0</v>
      </c>
      <c r="R32" s="16">
        <f t="shared" si="57"/>
        <v>2557</v>
      </c>
      <c r="S32" s="16">
        <f t="shared" si="57"/>
        <v>0</v>
      </c>
      <c r="T32" s="15">
        <f t="shared" si="57"/>
        <v>0</v>
      </c>
      <c r="U32" s="15">
        <f t="shared" si="57"/>
        <v>0</v>
      </c>
      <c r="V32" s="15">
        <f t="shared" si="57"/>
        <v>0</v>
      </c>
      <c r="W32" s="15">
        <f t="shared" si="57"/>
        <v>0</v>
      </c>
      <c r="X32" s="16">
        <f t="shared" si="57"/>
        <v>2557</v>
      </c>
      <c r="Y32" s="16">
        <f aca="true" t="shared" si="58" ref="X32:Y34">Y33</f>
        <v>0</v>
      </c>
      <c r="Z32" s="15">
        <f t="shared" si="57"/>
        <v>0</v>
      </c>
      <c r="AA32" s="15">
        <f aca="true" t="shared" si="59" ref="Z32:AC34">AA33</f>
        <v>0</v>
      </c>
      <c r="AB32" s="15">
        <f t="shared" si="59"/>
        <v>0</v>
      </c>
      <c r="AC32" s="15">
        <f t="shared" si="59"/>
        <v>0</v>
      </c>
      <c r="AD32" s="16">
        <f aca="true" t="shared" si="60" ref="AD32:AI34">AD33</f>
        <v>2557</v>
      </c>
      <c r="AE32" s="16">
        <f t="shared" si="60"/>
        <v>0</v>
      </c>
      <c r="AF32" s="15">
        <f t="shared" si="60"/>
        <v>0</v>
      </c>
      <c r="AG32" s="15">
        <f t="shared" si="60"/>
        <v>0</v>
      </c>
      <c r="AH32" s="15">
        <f t="shared" si="60"/>
        <v>0</v>
      </c>
      <c r="AI32" s="15">
        <f t="shared" si="60"/>
        <v>0</v>
      </c>
      <c r="AJ32" s="16">
        <f aca="true" t="shared" si="61" ref="AJ32:AY34">AJ33</f>
        <v>2557</v>
      </c>
      <c r="AK32" s="16">
        <f t="shared" si="61"/>
        <v>0</v>
      </c>
      <c r="AL32" s="15">
        <f t="shared" si="61"/>
        <v>0</v>
      </c>
      <c r="AM32" s="15">
        <f t="shared" si="61"/>
        <v>0</v>
      </c>
      <c r="AN32" s="15">
        <f t="shared" si="61"/>
        <v>0</v>
      </c>
      <c r="AO32" s="15">
        <f t="shared" si="61"/>
        <v>0</v>
      </c>
      <c r="AP32" s="16">
        <f t="shared" si="61"/>
        <v>2557</v>
      </c>
      <c r="AQ32" s="16">
        <f t="shared" si="61"/>
        <v>0</v>
      </c>
      <c r="AR32" s="15">
        <f t="shared" si="61"/>
        <v>0</v>
      </c>
      <c r="AS32" s="15">
        <f t="shared" si="61"/>
        <v>0</v>
      </c>
      <c r="AT32" s="15">
        <f t="shared" si="61"/>
        <v>0</v>
      </c>
      <c r="AU32" s="15">
        <f t="shared" si="61"/>
        <v>0</v>
      </c>
      <c r="AV32" s="16">
        <f t="shared" si="61"/>
        <v>2557</v>
      </c>
      <c r="AW32" s="16">
        <f t="shared" si="61"/>
        <v>0</v>
      </c>
      <c r="AX32" s="16">
        <f t="shared" si="61"/>
        <v>1910</v>
      </c>
      <c r="AY32" s="16">
        <f t="shared" si="61"/>
        <v>0</v>
      </c>
      <c r="AZ32" s="35">
        <f t="shared" si="6"/>
        <v>74.69691044192413</v>
      </c>
      <c r="BA32" s="35"/>
    </row>
    <row r="33" spans="1:53" ht="16.5">
      <c r="A33" s="13" t="s">
        <v>41</v>
      </c>
      <c r="B33" s="15">
        <f t="shared" si="7"/>
        <v>912</v>
      </c>
      <c r="C33" s="14" t="s">
        <v>22</v>
      </c>
      <c r="D33" s="14" t="s">
        <v>0</v>
      </c>
      <c r="E33" s="17" t="s">
        <v>42</v>
      </c>
      <c r="F33" s="14"/>
      <c r="G33" s="14"/>
      <c r="H33" s="16">
        <f>H34</f>
        <v>2557</v>
      </c>
      <c r="I33" s="16">
        <f t="shared" si="57"/>
        <v>0</v>
      </c>
      <c r="J33" s="16">
        <f t="shared" si="57"/>
        <v>0</v>
      </c>
      <c r="K33" s="16">
        <f t="shared" si="57"/>
        <v>0</v>
      </c>
      <c r="L33" s="16">
        <f t="shared" si="57"/>
        <v>0</v>
      </c>
      <c r="M33" s="16">
        <f t="shared" si="57"/>
        <v>0</v>
      </c>
      <c r="N33" s="15">
        <f t="shared" si="57"/>
        <v>0</v>
      </c>
      <c r="O33" s="15">
        <f t="shared" si="57"/>
        <v>0</v>
      </c>
      <c r="P33" s="15">
        <f t="shared" si="57"/>
        <v>0</v>
      </c>
      <c r="Q33" s="15">
        <f t="shared" si="57"/>
        <v>0</v>
      </c>
      <c r="R33" s="16">
        <f t="shared" si="57"/>
        <v>2557</v>
      </c>
      <c r="S33" s="16">
        <f t="shared" si="57"/>
        <v>0</v>
      </c>
      <c r="T33" s="15">
        <f t="shared" si="57"/>
        <v>0</v>
      </c>
      <c r="U33" s="15">
        <f t="shared" si="57"/>
        <v>0</v>
      </c>
      <c r="V33" s="15">
        <f t="shared" si="57"/>
        <v>0</v>
      </c>
      <c r="W33" s="15">
        <f t="shared" si="57"/>
        <v>0</v>
      </c>
      <c r="X33" s="16">
        <f t="shared" si="58"/>
        <v>2557</v>
      </c>
      <c r="Y33" s="16">
        <f t="shared" si="58"/>
        <v>0</v>
      </c>
      <c r="Z33" s="15">
        <f t="shared" si="59"/>
        <v>0</v>
      </c>
      <c r="AA33" s="15">
        <f t="shared" si="59"/>
        <v>0</v>
      </c>
      <c r="AB33" s="15">
        <f t="shared" si="59"/>
        <v>0</v>
      </c>
      <c r="AC33" s="15">
        <f t="shared" si="59"/>
        <v>0</v>
      </c>
      <c r="AD33" s="16">
        <f t="shared" si="60"/>
        <v>2557</v>
      </c>
      <c r="AE33" s="16">
        <f t="shared" si="60"/>
        <v>0</v>
      </c>
      <c r="AF33" s="15">
        <f t="shared" si="60"/>
        <v>0</v>
      </c>
      <c r="AG33" s="15">
        <f t="shared" si="60"/>
        <v>0</v>
      </c>
      <c r="AH33" s="15">
        <f t="shared" si="60"/>
        <v>0</v>
      </c>
      <c r="AI33" s="15">
        <f t="shared" si="60"/>
        <v>0</v>
      </c>
      <c r="AJ33" s="16">
        <f t="shared" si="61"/>
        <v>2557</v>
      </c>
      <c r="AK33" s="16">
        <f t="shared" si="61"/>
        <v>0</v>
      </c>
      <c r="AL33" s="15">
        <f t="shared" si="61"/>
        <v>0</v>
      </c>
      <c r="AM33" s="15">
        <f t="shared" si="61"/>
        <v>0</v>
      </c>
      <c r="AN33" s="15">
        <f t="shared" si="61"/>
        <v>0</v>
      </c>
      <c r="AO33" s="15">
        <f t="shared" si="61"/>
        <v>0</v>
      </c>
      <c r="AP33" s="16">
        <f t="shared" si="61"/>
        <v>2557</v>
      </c>
      <c r="AQ33" s="16">
        <f t="shared" si="61"/>
        <v>0</v>
      </c>
      <c r="AR33" s="15">
        <f t="shared" si="61"/>
        <v>0</v>
      </c>
      <c r="AS33" s="15">
        <f t="shared" si="61"/>
        <v>0</v>
      </c>
      <c r="AT33" s="15">
        <f t="shared" si="61"/>
        <v>0</v>
      </c>
      <c r="AU33" s="15">
        <f t="shared" si="61"/>
        <v>0</v>
      </c>
      <c r="AV33" s="16">
        <f t="shared" si="61"/>
        <v>2557</v>
      </c>
      <c r="AW33" s="16">
        <f t="shared" si="61"/>
        <v>0</v>
      </c>
      <c r="AX33" s="16">
        <f t="shared" si="61"/>
        <v>1910</v>
      </c>
      <c r="AY33" s="16">
        <f t="shared" si="61"/>
        <v>0</v>
      </c>
      <c r="AZ33" s="35">
        <f t="shared" si="6"/>
        <v>74.69691044192413</v>
      </c>
      <c r="BA33" s="35"/>
    </row>
    <row r="34" spans="1:53" ht="33">
      <c r="A34" s="13" t="s">
        <v>18</v>
      </c>
      <c r="B34" s="15">
        <f t="shared" si="7"/>
        <v>912</v>
      </c>
      <c r="C34" s="14" t="s">
        <v>22</v>
      </c>
      <c r="D34" s="14" t="s">
        <v>0</v>
      </c>
      <c r="E34" s="17" t="s">
        <v>42</v>
      </c>
      <c r="F34" s="14" t="s">
        <v>19</v>
      </c>
      <c r="G34" s="14"/>
      <c r="H34" s="15">
        <f>H35</f>
        <v>2557</v>
      </c>
      <c r="I34" s="15">
        <f t="shared" si="57"/>
        <v>0</v>
      </c>
      <c r="J34" s="15">
        <f t="shared" si="57"/>
        <v>0</v>
      </c>
      <c r="K34" s="15">
        <f t="shared" si="57"/>
        <v>0</v>
      </c>
      <c r="L34" s="15">
        <f t="shared" si="57"/>
        <v>0</v>
      </c>
      <c r="M34" s="15">
        <f t="shared" si="57"/>
        <v>0</v>
      </c>
      <c r="N34" s="15">
        <f t="shared" si="57"/>
        <v>0</v>
      </c>
      <c r="O34" s="15">
        <f t="shared" si="57"/>
        <v>0</v>
      </c>
      <c r="P34" s="15">
        <f t="shared" si="57"/>
        <v>0</v>
      </c>
      <c r="Q34" s="15">
        <f t="shared" si="57"/>
        <v>0</v>
      </c>
      <c r="R34" s="15">
        <f t="shared" si="57"/>
        <v>2557</v>
      </c>
      <c r="S34" s="15">
        <f t="shared" si="57"/>
        <v>0</v>
      </c>
      <c r="T34" s="15">
        <f t="shared" si="57"/>
        <v>0</v>
      </c>
      <c r="U34" s="15">
        <f t="shared" si="57"/>
        <v>0</v>
      </c>
      <c r="V34" s="15">
        <f t="shared" si="57"/>
        <v>0</v>
      </c>
      <c r="W34" s="15">
        <f t="shared" si="57"/>
        <v>0</v>
      </c>
      <c r="X34" s="15">
        <f t="shared" si="58"/>
        <v>2557</v>
      </c>
      <c r="Y34" s="15">
        <f t="shared" si="58"/>
        <v>0</v>
      </c>
      <c r="Z34" s="15">
        <f t="shared" si="59"/>
        <v>0</v>
      </c>
      <c r="AA34" s="15">
        <f t="shared" si="59"/>
        <v>0</v>
      </c>
      <c r="AB34" s="15">
        <f t="shared" si="59"/>
        <v>0</v>
      </c>
      <c r="AC34" s="15">
        <f t="shared" si="59"/>
        <v>0</v>
      </c>
      <c r="AD34" s="15">
        <f t="shared" si="60"/>
        <v>2557</v>
      </c>
      <c r="AE34" s="15">
        <f t="shared" si="60"/>
        <v>0</v>
      </c>
      <c r="AF34" s="15">
        <f t="shared" si="60"/>
        <v>0</v>
      </c>
      <c r="AG34" s="15">
        <f t="shared" si="60"/>
        <v>0</v>
      </c>
      <c r="AH34" s="15">
        <f t="shared" si="60"/>
        <v>0</v>
      </c>
      <c r="AI34" s="15">
        <f t="shared" si="60"/>
        <v>0</v>
      </c>
      <c r="AJ34" s="15">
        <f t="shared" si="61"/>
        <v>2557</v>
      </c>
      <c r="AK34" s="15">
        <f t="shared" si="61"/>
        <v>0</v>
      </c>
      <c r="AL34" s="15">
        <f t="shared" si="61"/>
        <v>0</v>
      </c>
      <c r="AM34" s="15">
        <f t="shared" si="61"/>
        <v>0</v>
      </c>
      <c r="AN34" s="15">
        <f t="shared" si="61"/>
        <v>0</v>
      </c>
      <c r="AO34" s="15">
        <f t="shared" si="61"/>
        <v>0</v>
      </c>
      <c r="AP34" s="15">
        <f t="shared" si="61"/>
        <v>2557</v>
      </c>
      <c r="AQ34" s="15">
        <f t="shared" si="61"/>
        <v>0</v>
      </c>
      <c r="AR34" s="15">
        <f t="shared" si="61"/>
        <v>0</v>
      </c>
      <c r="AS34" s="15">
        <f t="shared" si="61"/>
        <v>0</v>
      </c>
      <c r="AT34" s="15">
        <f t="shared" si="61"/>
        <v>0</v>
      </c>
      <c r="AU34" s="15">
        <f t="shared" si="61"/>
        <v>0</v>
      </c>
      <c r="AV34" s="15">
        <f t="shared" si="61"/>
        <v>2557</v>
      </c>
      <c r="AW34" s="15">
        <f t="shared" si="61"/>
        <v>0</v>
      </c>
      <c r="AX34" s="15">
        <f t="shared" si="61"/>
        <v>1910</v>
      </c>
      <c r="AY34" s="15">
        <f t="shared" si="61"/>
        <v>0</v>
      </c>
      <c r="AZ34" s="35">
        <f t="shared" si="6"/>
        <v>74.69691044192413</v>
      </c>
      <c r="BA34" s="35"/>
    </row>
    <row r="35" spans="1:53" ht="16.5">
      <c r="A35" s="13" t="s">
        <v>68</v>
      </c>
      <c r="B35" s="15">
        <f t="shared" si="7"/>
        <v>912</v>
      </c>
      <c r="C35" s="14" t="s">
        <v>22</v>
      </c>
      <c r="D35" s="14" t="s">
        <v>0</v>
      </c>
      <c r="E35" s="17" t="s">
        <v>42</v>
      </c>
      <c r="F35" s="14" t="s">
        <v>72</v>
      </c>
      <c r="G35" s="14">
        <v>610</v>
      </c>
      <c r="H35" s="15">
        <f>219+30+2308</f>
        <v>2557</v>
      </c>
      <c r="I35" s="16"/>
      <c r="J35" s="33"/>
      <c r="K35" s="33"/>
      <c r="L35" s="33"/>
      <c r="M35" s="33"/>
      <c r="N35" s="15"/>
      <c r="O35" s="15"/>
      <c r="P35" s="15"/>
      <c r="Q35" s="15"/>
      <c r="R35" s="15">
        <f>H35+N35+O35+P35+Q35</f>
        <v>2557</v>
      </c>
      <c r="S35" s="16">
        <f>I35+O35</f>
        <v>0</v>
      </c>
      <c r="T35" s="15"/>
      <c r="U35" s="15"/>
      <c r="V35" s="15"/>
      <c r="W35" s="15"/>
      <c r="X35" s="15">
        <f>R35+T35+U35+V35+W35</f>
        <v>2557</v>
      </c>
      <c r="Y35" s="16">
        <f>S35+U35</f>
        <v>0</v>
      </c>
      <c r="Z35" s="15"/>
      <c r="AA35" s="15"/>
      <c r="AB35" s="15"/>
      <c r="AC35" s="15"/>
      <c r="AD35" s="15">
        <f>X35+Z35+AA35+AB35+AC35</f>
        <v>2557</v>
      </c>
      <c r="AE35" s="16">
        <f>Y35+AA35</f>
        <v>0</v>
      </c>
      <c r="AF35" s="15"/>
      <c r="AG35" s="15"/>
      <c r="AH35" s="15"/>
      <c r="AI35" s="15"/>
      <c r="AJ35" s="15">
        <f>AD35+AF35+AG35+AH35+AI35</f>
        <v>2557</v>
      </c>
      <c r="AK35" s="16">
        <f>AE35+AG35</f>
        <v>0</v>
      </c>
      <c r="AL35" s="15"/>
      <c r="AM35" s="15"/>
      <c r="AN35" s="15"/>
      <c r="AO35" s="15"/>
      <c r="AP35" s="15">
        <f>AJ35+AL35+AM35+AN35+AO35</f>
        <v>2557</v>
      </c>
      <c r="AQ35" s="16">
        <f>AK35+AM35</f>
        <v>0</v>
      </c>
      <c r="AR35" s="15"/>
      <c r="AS35" s="15"/>
      <c r="AT35" s="15"/>
      <c r="AU35" s="15"/>
      <c r="AV35" s="15">
        <f>AP35+AR35+AS35+AT35+AU35</f>
        <v>2557</v>
      </c>
      <c r="AW35" s="16">
        <f>AQ35+AS35</f>
        <v>0</v>
      </c>
      <c r="AX35" s="15">
        <v>1910</v>
      </c>
      <c r="AY35" s="16">
        <f>AS35+AU35</f>
        <v>0</v>
      </c>
      <c r="AZ35" s="35">
        <f t="shared" si="6"/>
        <v>74.69691044192413</v>
      </c>
      <c r="BA35" s="35"/>
    </row>
    <row r="36" spans="1:53" ht="33">
      <c r="A36" s="25" t="s">
        <v>37</v>
      </c>
      <c r="B36" s="15">
        <f t="shared" si="7"/>
        <v>912</v>
      </c>
      <c r="C36" s="14" t="s">
        <v>22</v>
      </c>
      <c r="D36" s="14" t="s">
        <v>0</v>
      </c>
      <c r="E36" s="17" t="s">
        <v>84</v>
      </c>
      <c r="F36" s="14"/>
      <c r="G36" s="14"/>
      <c r="H36" s="15">
        <f aca="true" t="shared" si="62" ref="H36:Z38">H37</f>
        <v>3620</v>
      </c>
      <c r="I36" s="15">
        <f t="shared" si="62"/>
        <v>3620</v>
      </c>
      <c r="J36" s="15">
        <f t="shared" si="62"/>
        <v>0</v>
      </c>
      <c r="K36" s="15">
        <f t="shared" si="62"/>
        <v>0</v>
      </c>
      <c r="L36" s="15">
        <f t="shared" si="62"/>
        <v>0</v>
      </c>
      <c r="M36" s="15">
        <f t="shared" si="62"/>
        <v>0</v>
      </c>
      <c r="N36" s="15">
        <f t="shared" si="62"/>
        <v>0</v>
      </c>
      <c r="O36" s="15">
        <f t="shared" si="62"/>
        <v>0</v>
      </c>
      <c r="P36" s="15">
        <f t="shared" si="62"/>
        <v>0</v>
      </c>
      <c r="Q36" s="15">
        <f t="shared" si="62"/>
        <v>0</v>
      </c>
      <c r="R36" s="15">
        <f t="shared" si="62"/>
        <v>3620</v>
      </c>
      <c r="S36" s="15">
        <f t="shared" si="62"/>
        <v>3620</v>
      </c>
      <c r="T36" s="15">
        <f t="shared" si="62"/>
        <v>0</v>
      </c>
      <c r="U36" s="15">
        <f t="shared" si="62"/>
        <v>0</v>
      </c>
      <c r="V36" s="15">
        <f t="shared" si="62"/>
        <v>0</v>
      </c>
      <c r="W36" s="15">
        <f t="shared" si="62"/>
        <v>0</v>
      </c>
      <c r="X36" s="15">
        <f t="shared" si="62"/>
        <v>3620</v>
      </c>
      <c r="Y36" s="15">
        <f aca="true" t="shared" si="63" ref="X36:Y38">Y37</f>
        <v>3620</v>
      </c>
      <c r="Z36" s="15">
        <f t="shared" si="62"/>
        <v>0</v>
      </c>
      <c r="AA36" s="15">
        <f aca="true" t="shared" si="64" ref="Z36:AC38">AA37</f>
        <v>0</v>
      </c>
      <c r="AB36" s="15">
        <f t="shared" si="64"/>
        <v>0</v>
      </c>
      <c r="AC36" s="15">
        <f t="shared" si="64"/>
        <v>0</v>
      </c>
      <c r="AD36" s="15">
        <f aca="true" t="shared" si="65" ref="AD36:AI38">AD37</f>
        <v>3620</v>
      </c>
      <c r="AE36" s="15">
        <f t="shared" si="65"/>
        <v>3620</v>
      </c>
      <c r="AF36" s="15">
        <f t="shared" si="65"/>
        <v>0</v>
      </c>
      <c r="AG36" s="15">
        <f t="shared" si="65"/>
        <v>0</v>
      </c>
      <c r="AH36" s="15">
        <f t="shared" si="65"/>
        <v>0</v>
      </c>
      <c r="AI36" s="15">
        <f t="shared" si="65"/>
        <v>0</v>
      </c>
      <c r="AJ36" s="15">
        <f aca="true" t="shared" si="66" ref="AJ36:AY38">AJ37</f>
        <v>3620</v>
      </c>
      <c r="AK36" s="15">
        <f t="shared" si="66"/>
        <v>3620</v>
      </c>
      <c r="AL36" s="15">
        <f t="shared" si="66"/>
        <v>0</v>
      </c>
      <c r="AM36" s="15">
        <f t="shared" si="66"/>
        <v>0</v>
      </c>
      <c r="AN36" s="15">
        <f t="shared" si="66"/>
        <v>0</v>
      </c>
      <c r="AO36" s="15">
        <f t="shared" si="66"/>
        <v>0</v>
      </c>
      <c r="AP36" s="15">
        <f t="shared" si="66"/>
        <v>3620</v>
      </c>
      <c r="AQ36" s="15">
        <f t="shared" si="66"/>
        <v>3620</v>
      </c>
      <c r="AR36" s="15">
        <f t="shared" si="66"/>
        <v>0</v>
      </c>
      <c r="AS36" s="15">
        <f t="shared" si="66"/>
        <v>0</v>
      </c>
      <c r="AT36" s="15">
        <f t="shared" si="66"/>
        <v>0</v>
      </c>
      <c r="AU36" s="15">
        <f t="shared" si="66"/>
        <v>0</v>
      </c>
      <c r="AV36" s="15">
        <f t="shared" si="66"/>
        <v>3620</v>
      </c>
      <c r="AW36" s="15">
        <f t="shared" si="66"/>
        <v>3620</v>
      </c>
      <c r="AX36" s="15">
        <f t="shared" si="66"/>
        <v>2268</v>
      </c>
      <c r="AY36" s="15">
        <f t="shared" si="66"/>
        <v>2268</v>
      </c>
      <c r="AZ36" s="35">
        <f t="shared" si="6"/>
        <v>62.651933701657455</v>
      </c>
      <c r="BA36" s="35">
        <f>AY36/AW36*100</f>
        <v>62.651933701657455</v>
      </c>
    </row>
    <row r="37" spans="1:53" ht="51.75" customHeight="1">
      <c r="A37" s="25" t="s">
        <v>86</v>
      </c>
      <c r="B37" s="15">
        <f t="shared" si="7"/>
        <v>912</v>
      </c>
      <c r="C37" s="14" t="s">
        <v>22</v>
      </c>
      <c r="D37" s="14" t="s">
        <v>0</v>
      </c>
      <c r="E37" s="17" t="s">
        <v>85</v>
      </c>
      <c r="F37" s="14"/>
      <c r="G37" s="14"/>
      <c r="H37" s="15">
        <f t="shared" si="62"/>
        <v>3620</v>
      </c>
      <c r="I37" s="15">
        <f t="shared" si="62"/>
        <v>3620</v>
      </c>
      <c r="J37" s="15">
        <f t="shared" si="62"/>
        <v>0</v>
      </c>
      <c r="K37" s="15">
        <f t="shared" si="62"/>
        <v>0</v>
      </c>
      <c r="L37" s="15">
        <f t="shared" si="62"/>
        <v>0</v>
      </c>
      <c r="M37" s="15">
        <f t="shared" si="62"/>
        <v>0</v>
      </c>
      <c r="N37" s="15">
        <f t="shared" si="62"/>
        <v>0</v>
      </c>
      <c r="O37" s="15">
        <f t="shared" si="62"/>
        <v>0</v>
      </c>
      <c r="P37" s="15">
        <f t="shared" si="62"/>
        <v>0</v>
      </c>
      <c r="Q37" s="15">
        <f t="shared" si="62"/>
        <v>0</v>
      </c>
      <c r="R37" s="15">
        <f t="shared" si="62"/>
        <v>3620</v>
      </c>
      <c r="S37" s="15">
        <f t="shared" si="62"/>
        <v>3620</v>
      </c>
      <c r="T37" s="15">
        <f t="shared" si="62"/>
        <v>0</v>
      </c>
      <c r="U37" s="15">
        <f t="shared" si="62"/>
        <v>0</v>
      </c>
      <c r="V37" s="15">
        <f t="shared" si="62"/>
        <v>0</v>
      </c>
      <c r="W37" s="15">
        <f t="shared" si="62"/>
        <v>0</v>
      </c>
      <c r="X37" s="15">
        <f t="shared" si="63"/>
        <v>3620</v>
      </c>
      <c r="Y37" s="15">
        <f t="shared" si="63"/>
        <v>3620</v>
      </c>
      <c r="Z37" s="15">
        <f t="shared" si="64"/>
        <v>0</v>
      </c>
      <c r="AA37" s="15">
        <f t="shared" si="64"/>
        <v>0</v>
      </c>
      <c r="AB37" s="15">
        <f t="shared" si="64"/>
        <v>0</v>
      </c>
      <c r="AC37" s="15">
        <f t="shared" si="64"/>
        <v>0</v>
      </c>
      <c r="AD37" s="15">
        <f t="shared" si="65"/>
        <v>3620</v>
      </c>
      <c r="AE37" s="15">
        <f t="shared" si="65"/>
        <v>3620</v>
      </c>
      <c r="AF37" s="15">
        <f t="shared" si="65"/>
        <v>0</v>
      </c>
      <c r="AG37" s="15">
        <f t="shared" si="65"/>
        <v>0</v>
      </c>
      <c r="AH37" s="15">
        <f t="shared" si="65"/>
        <v>0</v>
      </c>
      <c r="AI37" s="15">
        <f t="shared" si="65"/>
        <v>0</v>
      </c>
      <c r="AJ37" s="15">
        <f t="shared" si="66"/>
        <v>3620</v>
      </c>
      <c r="AK37" s="15">
        <f t="shared" si="66"/>
        <v>3620</v>
      </c>
      <c r="AL37" s="15">
        <f t="shared" si="66"/>
        <v>0</v>
      </c>
      <c r="AM37" s="15">
        <f t="shared" si="66"/>
        <v>0</v>
      </c>
      <c r="AN37" s="15">
        <f t="shared" si="66"/>
        <v>0</v>
      </c>
      <c r="AO37" s="15">
        <f t="shared" si="66"/>
        <v>0</v>
      </c>
      <c r="AP37" s="15">
        <f t="shared" si="66"/>
        <v>3620</v>
      </c>
      <c r="AQ37" s="15">
        <f t="shared" si="66"/>
        <v>3620</v>
      </c>
      <c r="AR37" s="15">
        <f t="shared" si="66"/>
        <v>0</v>
      </c>
      <c r="AS37" s="15">
        <f t="shared" si="66"/>
        <v>0</v>
      </c>
      <c r="AT37" s="15">
        <f t="shared" si="66"/>
        <v>0</v>
      </c>
      <c r="AU37" s="15">
        <f t="shared" si="66"/>
        <v>0</v>
      </c>
      <c r="AV37" s="15">
        <f t="shared" si="66"/>
        <v>3620</v>
      </c>
      <c r="AW37" s="15">
        <f t="shared" si="66"/>
        <v>3620</v>
      </c>
      <c r="AX37" s="15">
        <f t="shared" si="66"/>
        <v>2268</v>
      </c>
      <c r="AY37" s="15">
        <f t="shared" si="66"/>
        <v>2268</v>
      </c>
      <c r="AZ37" s="35">
        <f t="shared" si="6"/>
        <v>62.651933701657455</v>
      </c>
      <c r="BA37" s="35">
        <f>AY37/AW37*100</f>
        <v>62.651933701657455</v>
      </c>
    </row>
    <row r="38" spans="1:53" ht="33">
      <c r="A38" s="25" t="s">
        <v>18</v>
      </c>
      <c r="B38" s="15">
        <v>912</v>
      </c>
      <c r="C38" s="14" t="s">
        <v>22</v>
      </c>
      <c r="D38" s="14" t="s">
        <v>0</v>
      </c>
      <c r="E38" s="17" t="s">
        <v>85</v>
      </c>
      <c r="F38" s="26" t="s">
        <v>19</v>
      </c>
      <c r="G38" s="14"/>
      <c r="H38" s="15">
        <f t="shared" si="62"/>
        <v>3620</v>
      </c>
      <c r="I38" s="15">
        <f t="shared" si="62"/>
        <v>3620</v>
      </c>
      <c r="J38" s="15">
        <f t="shared" si="62"/>
        <v>0</v>
      </c>
      <c r="K38" s="15">
        <f t="shared" si="62"/>
        <v>0</v>
      </c>
      <c r="L38" s="15">
        <f t="shared" si="62"/>
        <v>0</v>
      </c>
      <c r="M38" s="15">
        <f t="shared" si="62"/>
        <v>0</v>
      </c>
      <c r="N38" s="15">
        <f t="shared" si="62"/>
        <v>0</v>
      </c>
      <c r="O38" s="15">
        <f t="shared" si="62"/>
        <v>0</v>
      </c>
      <c r="P38" s="15">
        <f t="shared" si="62"/>
        <v>0</v>
      </c>
      <c r="Q38" s="15">
        <f t="shared" si="62"/>
        <v>0</v>
      </c>
      <c r="R38" s="15">
        <f t="shared" si="62"/>
        <v>3620</v>
      </c>
      <c r="S38" s="15">
        <f t="shared" si="62"/>
        <v>3620</v>
      </c>
      <c r="T38" s="15">
        <f t="shared" si="62"/>
        <v>0</v>
      </c>
      <c r="U38" s="15">
        <f t="shared" si="62"/>
        <v>0</v>
      </c>
      <c r="V38" s="15">
        <f t="shared" si="62"/>
        <v>0</v>
      </c>
      <c r="W38" s="15">
        <f t="shared" si="62"/>
        <v>0</v>
      </c>
      <c r="X38" s="15">
        <f t="shared" si="63"/>
        <v>3620</v>
      </c>
      <c r="Y38" s="15">
        <f t="shared" si="63"/>
        <v>3620</v>
      </c>
      <c r="Z38" s="15">
        <f t="shared" si="64"/>
        <v>0</v>
      </c>
      <c r="AA38" s="15">
        <f t="shared" si="64"/>
        <v>0</v>
      </c>
      <c r="AB38" s="15">
        <f t="shared" si="64"/>
        <v>0</v>
      </c>
      <c r="AC38" s="15">
        <f t="shared" si="64"/>
        <v>0</v>
      </c>
      <c r="AD38" s="15">
        <f t="shared" si="65"/>
        <v>3620</v>
      </c>
      <c r="AE38" s="15">
        <f t="shared" si="65"/>
        <v>3620</v>
      </c>
      <c r="AF38" s="15">
        <f t="shared" si="65"/>
        <v>0</v>
      </c>
      <c r="AG38" s="15">
        <f t="shared" si="65"/>
        <v>0</v>
      </c>
      <c r="AH38" s="15">
        <f t="shared" si="65"/>
        <v>0</v>
      </c>
      <c r="AI38" s="15">
        <f t="shared" si="65"/>
        <v>0</v>
      </c>
      <c r="AJ38" s="15">
        <f t="shared" si="66"/>
        <v>3620</v>
      </c>
      <c r="AK38" s="15">
        <f t="shared" si="66"/>
        <v>3620</v>
      </c>
      <c r="AL38" s="15">
        <f t="shared" si="66"/>
        <v>0</v>
      </c>
      <c r="AM38" s="15">
        <f t="shared" si="66"/>
        <v>0</v>
      </c>
      <c r="AN38" s="15">
        <f t="shared" si="66"/>
        <v>0</v>
      </c>
      <c r="AO38" s="15">
        <f t="shared" si="66"/>
        <v>0</v>
      </c>
      <c r="AP38" s="15">
        <f t="shared" si="66"/>
        <v>3620</v>
      </c>
      <c r="AQ38" s="15">
        <f t="shared" si="66"/>
        <v>3620</v>
      </c>
      <c r="AR38" s="15">
        <f t="shared" si="66"/>
        <v>0</v>
      </c>
      <c r="AS38" s="15">
        <f t="shared" si="66"/>
        <v>0</v>
      </c>
      <c r="AT38" s="15">
        <f t="shared" si="66"/>
        <v>0</v>
      </c>
      <c r="AU38" s="15">
        <f t="shared" si="66"/>
        <v>0</v>
      </c>
      <c r="AV38" s="15">
        <f t="shared" si="66"/>
        <v>3620</v>
      </c>
      <c r="AW38" s="15">
        <f t="shared" si="66"/>
        <v>3620</v>
      </c>
      <c r="AX38" s="15">
        <f t="shared" si="66"/>
        <v>2268</v>
      </c>
      <c r="AY38" s="15">
        <f t="shared" si="66"/>
        <v>2268</v>
      </c>
      <c r="AZ38" s="35">
        <f t="shared" si="6"/>
        <v>62.651933701657455</v>
      </c>
      <c r="BA38" s="35">
        <f>AY38/AW38*100</f>
        <v>62.651933701657455</v>
      </c>
    </row>
    <row r="39" spans="1:53" ht="16.5">
      <c r="A39" s="13" t="s">
        <v>68</v>
      </c>
      <c r="B39" s="15">
        <f t="shared" si="7"/>
        <v>912</v>
      </c>
      <c r="C39" s="14" t="s">
        <v>22</v>
      </c>
      <c r="D39" s="14" t="s">
        <v>0</v>
      </c>
      <c r="E39" s="17" t="s">
        <v>85</v>
      </c>
      <c r="F39" s="14" t="s">
        <v>72</v>
      </c>
      <c r="G39" s="14"/>
      <c r="H39" s="15">
        <v>3620</v>
      </c>
      <c r="I39" s="16">
        <v>3620</v>
      </c>
      <c r="J39" s="33"/>
      <c r="K39" s="33"/>
      <c r="L39" s="33"/>
      <c r="M39" s="33"/>
      <c r="N39" s="15"/>
      <c r="O39" s="15"/>
      <c r="P39" s="15"/>
      <c r="Q39" s="15"/>
      <c r="R39" s="15">
        <f>H39+N39+O39+P39+Q39</f>
        <v>3620</v>
      </c>
      <c r="S39" s="16">
        <f>I39+O39</f>
        <v>3620</v>
      </c>
      <c r="T39" s="15"/>
      <c r="U39" s="15"/>
      <c r="V39" s="15"/>
      <c r="W39" s="15"/>
      <c r="X39" s="15">
        <f>R39+T39+U39+V39+W39</f>
        <v>3620</v>
      </c>
      <c r="Y39" s="16">
        <f>S39+U39</f>
        <v>3620</v>
      </c>
      <c r="Z39" s="15"/>
      <c r="AA39" s="15"/>
      <c r="AB39" s="15"/>
      <c r="AC39" s="15"/>
      <c r="AD39" s="15">
        <f>X39+Z39+AA39+AB39+AC39</f>
        <v>3620</v>
      </c>
      <c r="AE39" s="16">
        <f>Y39+AA39</f>
        <v>3620</v>
      </c>
      <c r="AF39" s="15"/>
      <c r="AG39" s="15"/>
      <c r="AH39" s="15"/>
      <c r="AI39" s="15"/>
      <c r="AJ39" s="15">
        <f>AD39+AF39+AG39+AH39+AI39</f>
        <v>3620</v>
      </c>
      <c r="AK39" s="16">
        <f>AE39+AG39</f>
        <v>3620</v>
      </c>
      <c r="AL39" s="15"/>
      <c r="AM39" s="15"/>
      <c r="AN39" s="15"/>
      <c r="AO39" s="15"/>
      <c r="AP39" s="15">
        <f>AJ39+AL39+AM39+AN39+AO39</f>
        <v>3620</v>
      </c>
      <c r="AQ39" s="16">
        <f>AK39+AM39</f>
        <v>3620</v>
      </c>
      <c r="AR39" s="15"/>
      <c r="AS39" s="15"/>
      <c r="AT39" s="15"/>
      <c r="AU39" s="15"/>
      <c r="AV39" s="15">
        <f>AP39+AR39+AS39+AT39+AU39</f>
        <v>3620</v>
      </c>
      <c r="AW39" s="16">
        <f>AQ39+AS39</f>
        <v>3620</v>
      </c>
      <c r="AX39" s="15">
        <v>2268</v>
      </c>
      <c r="AY39" s="16">
        <v>2268</v>
      </c>
      <c r="AZ39" s="35">
        <f t="shared" si="6"/>
        <v>62.651933701657455</v>
      </c>
      <c r="BA39" s="35">
        <f>AY39/AW39*100</f>
        <v>62.651933701657455</v>
      </c>
    </row>
    <row r="40" spans="1:53" ht="66">
      <c r="A40" s="13" t="s">
        <v>15</v>
      </c>
      <c r="B40" s="15">
        <f>B35</f>
        <v>912</v>
      </c>
      <c r="C40" s="14" t="s">
        <v>22</v>
      </c>
      <c r="D40" s="14" t="s">
        <v>0</v>
      </c>
      <c r="E40" s="17" t="s">
        <v>16</v>
      </c>
      <c r="F40" s="14"/>
      <c r="G40" s="14"/>
      <c r="H40" s="16">
        <f>H41</f>
        <v>90</v>
      </c>
      <c r="I40" s="16">
        <f aca="true" t="shared" si="67" ref="I40:Z43">I41</f>
        <v>0</v>
      </c>
      <c r="J40" s="16">
        <f t="shared" si="67"/>
        <v>0</v>
      </c>
      <c r="K40" s="16">
        <f t="shared" si="67"/>
        <v>0</v>
      </c>
      <c r="L40" s="16">
        <f t="shared" si="67"/>
        <v>0</v>
      </c>
      <c r="M40" s="16">
        <f t="shared" si="67"/>
        <v>0</v>
      </c>
      <c r="N40" s="15">
        <f t="shared" si="67"/>
        <v>0</v>
      </c>
      <c r="O40" s="15">
        <f t="shared" si="67"/>
        <v>0</v>
      </c>
      <c r="P40" s="15">
        <f t="shared" si="67"/>
        <v>0</v>
      </c>
      <c r="Q40" s="15">
        <f t="shared" si="67"/>
        <v>0</v>
      </c>
      <c r="R40" s="16">
        <f t="shared" si="67"/>
        <v>90</v>
      </c>
      <c r="S40" s="16">
        <f t="shared" si="67"/>
        <v>0</v>
      </c>
      <c r="T40" s="15">
        <f t="shared" si="67"/>
        <v>0</v>
      </c>
      <c r="U40" s="15">
        <f t="shared" si="67"/>
        <v>0</v>
      </c>
      <c r="V40" s="15">
        <f t="shared" si="67"/>
        <v>0</v>
      </c>
      <c r="W40" s="15">
        <f t="shared" si="67"/>
        <v>0</v>
      </c>
      <c r="X40" s="16">
        <f t="shared" si="67"/>
        <v>90</v>
      </c>
      <c r="Y40" s="16">
        <f aca="true" t="shared" si="68" ref="X40:Y43">Y41</f>
        <v>0</v>
      </c>
      <c r="Z40" s="15">
        <f t="shared" si="67"/>
        <v>0</v>
      </c>
      <c r="AA40" s="15">
        <f aca="true" t="shared" si="69" ref="Z40:AC43">AA41</f>
        <v>0</v>
      </c>
      <c r="AB40" s="15">
        <f t="shared" si="69"/>
        <v>0</v>
      </c>
      <c r="AC40" s="15">
        <f t="shared" si="69"/>
        <v>0</v>
      </c>
      <c r="AD40" s="16">
        <f aca="true" t="shared" si="70" ref="AD40:AI43">AD41</f>
        <v>90</v>
      </c>
      <c r="AE40" s="16">
        <f t="shared" si="70"/>
        <v>0</v>
      </c>
      <c r="AF40" s="15">
        <f t="shared" si="70"/>
        <v>0</v>
      </c>
      <c r="AG40" s="15">
        <f t="shared" si="70"/>
        <v>0</v>
      </c>
      <c r="AH40" s="15">
        <f t="shared" si="70"/>
        <v>0</v>
      </c>
      <c r="AI40" s="15">
        <f t="shared" si="70"/>
        <v>0</v>
      </c>
      <c r="AJ40" s="16">
        <f aca="true" t="shared" si="71" ref="AJ40:AY43">AJ41</f>
        <v>90</v>
      </c>
      <c r="AK40" s="16">
        <f t="shared" si="71"/>
        <v>0</v>
      </c>
      <c r="AL40" s="15">
        <f t="shared" si="71"/>
        <v>0</v>
      </c>
      <c r="AM40" s="15">
        <f t="shared" si="71"/>
        <v>0</v>
      </c>
      <c r="AN40" s="15">
        <f t="shared" si="71"/>
        <v>0</v>
      </c>
      <c r="AO40" s="15">
        <f t="shared" si="71"/>
        <v>0</v>
      </c>
      <c r="AP40" s="16">
        <f t="shared" si="71"/>
        <v>90</v>
      </c>
      <c r="AQ40" s="16">
        <f t="shared" si="71"/>
        <v>0</v>
      </c>
      <c r="AR40" s="15">
        <f t="shared" si="71"/>
        <v>0</v>
      </c>
      <c r="AS40" s="15">
        <f t="shared" si="71"/>
        <v>0</v>
      </c>
      <c r="AT40" s="15">
        <f t="shared" si="71"/>
        <v>0</v>
      </c>
      <c r="AU40" s="15">
        <f t="shared" si="71"/>
        <v>0</v>
      </c>
      <c r="AV40" s="16">
        <f t="shared" si="71"/>
        <v>90</v>
      </c>
      <c r="AW40" s="16">
        <f t="shared" si="71"/>
        <v>0</v>
      </c>
      <c r="AX40" s="16">
        <f t="shared" si="71"/>
        <v>76</v>
      </c>
      <c r="AY40" s="16">
        <f t="shared" si="71"/>
        <v>0</v>
      </c>
      <c r="AZ40" s="35">
        <f t="shared" si="6"/>
        <v>84.44444444444444</v>
      </c>
      <c r="BA40" s="35"/>
    </row>
    <row r="41" spans="1:53" ht="16.5">
      <c r="A41" s="13" t="s">
        <v>8</v>
      </c>
      <c r="B41" s="15">
        <f t="shared" si="7"/>
        <v>912</v>
      </c>
      <c r="C41" s="14" t="s">
        <v>22</v>
      </c>
      <c r="D41" s="14" t="s">
        <v>0</v>
      </c>
      <c r="E41" s="17" t="s">
        <v>17</v>
      </c>
      <c r="F41" s="14"/>
      <c r="G41" s="14"/>
      <c r="H41" s="16">
        <f>H42</f>
        <v>90</v>
      </c>
      <c r="I41" s="16">
        <f t="shared" si="67"/>
        <v>0</v>
      </c>
      <c r="J41" s="16">
        <f t="shared" si="67"/>
        <v>0</v>
      </c>
      <c r="K41" s="16">
        <f t="shared" si="67"/>
        <v>0</v>
      </c>
      <c r="L41" s="16">
        <f t="shared" si="67"/>
        <v>0</v>
      </c>
      <c r="M41" s="16">
        <f t="shared" si="67"/>
        <v>0</v>
      </c>
      <c r="N41" s="15">
        <f t="shared" si="67"/>
        <v>0</v>
      </c>
      <c r="O41" s="15">
        <f t="shared" si="67"/>
        <v>0</v>
      </c>
      <c r="P41" s="15">
        <f t="shared" si="67"/>
        <v>0</v>
      </c>
      <c r="Q41" s="15">
        <f t="shared" si="67"/>
        <v>0</v>
      </c>
      <c r="R41" s="16">
        <f t="shared" si="67"/>
        <v>90</v>
      </c>
      <c r="S41" s="16">
        <f t="shared" si="67"/>
        <v>0</v>
      </c>
      <c r="T41" s="15">
        <f t="shared" si="67"/>
        <v>0</v>
      </c>
      <c r="U41" s="15">
        <f t="shared" si="67"/>
        <v>0</v>
      </c>
      <c r="V41" s="15">
        <f t="shared" si="67"/>
        <v>0</v>
      </c>
      <c r="W41" s="15">
        <f t="shared" si="67"/>
        <v>0</v>
      </c>
      <c r="X41" s="16">
        <f t="shared" si="68"/>
        <v>90</v>
      </c>
      <c r="Y41" s="16">
        <f t="shared" si="68"/>
        <v>0</v>
      </c>
      <c r="Z41" s="15">
        <f t="shared" si="69"/>
        <v>0</v>
      </c>
      <c r="AA41" s="15">
        <f t="shared" si="69"/>
        <v>0</v>
      </c>
      <c r="AB41" s="15">
        <f t="shared" si="69"/>
        <v>0</v>
      </c>
      <c r="AC41" s="15">
        <f t="shared" si="69"/>
        <v>0</v>
      </c>
      <c r="AD41" s="16">
        <f t="shared" si="70"/>
        <v>90</v>
      </c>
      <c r="AE41" s="16">
        <f t="shared" si="70"/>
        <v>0</v>
      </c>
      <c r="AF41" s="15">
        <f t="shared" si="70"/>
        <v>0</v>
      </c>
      <c r="AG41" s="15">
        <f t="shared" si="70"/>
        <v>0</v>
      </c>
      <c r="AH41" s="15">
        <f t="shared" si="70"/>
        <v>0</v>
      </c>
      <c r="AI41" s="15">
        <f t="shared" si="70"/>
        <v>0</v>
      </c>
      <c r="AJ41" s="16">
        <f t="shared" si="71"/>
        <v>90</v>
      </c>
      <c r="AK41" s="16">
        <f t="shared" si="71"/>
        <v>0</v>
      </c>
      <c r="AL41" s="15">
        <f t="shared" si="71"/>
        <v>0</v>
      </c>
      <c r="AM41" s="15">
        <f t="shared" si="71"/>
        <v>0</v>
      </c>
      <c r="AN41" s="15">
        <f t="shared" si="71"/>
        <v>0</v>
      </c>
      <c r="AO41" s="15">
        <f t="shared" si="71"/>
        <v>0</v>
      </c>
      <c r="AP41" s="16">
        <f t="shared" si="71"/>
        <v>90</v>
      </c>
      <c r="AQ41" s="16">
        <f t="shared" si="71"/>
        <v>0</v>
      </c>
      <c r="AR41" s="15">
        <f t="shared" si="71"/>
        <v>0</v>
      </c>
      <c r="AS41" s="15">
        <f t="shared" si="71"/>
        <v>0</v>
      </c>
      <c r="AT41" s="15">
        <f t="shared" si="71"/>
        <v>0</v>
      </c>
      <c r="AU41" s="15">
        <f t="shared" si="71"/>
        <v>0</v>
      </c>
      <c r="AV41" s="16">
        <f t="shared" si="71"/>
        <v>90</v>
      </c>
      <c r="AW41" s="16">
        <f t="shared" si="71"/>
        <v>0</v>
      </c>
      <c r="AX41" s="16">
        <f t="shared" si="71"/>
        <v>76</v>
      </c>
      <c r="AY41" s="16">
        <f t="shared" si="71"/>
        <v>0</v>
      </c>
      <c r="AZ41" s="35">
        <f t="shared" si="6"/>
        <v>84.44444444444444</v>
      </c>
      <c r="BA41" s="35"/>
    </row>
    <row r="42" spans="1:53" ht="16.5">
      <c r="A42" s="13" t="s">
        <v>41</v>
      </c>
      <c r="B42" s="15">
        <v>912</v>
      </c>
      <c r="C42" s="14" t="s">
        <v>22</v>
      </c>
      <c r="D42" s="14" t="s">
        <v>0</v>
      </c>
      <c r="E42" s="17" t="s">
        <v>73</v>
      </c>
      <c r="F42" s="14"/>
      <c r="G42" s="14"/>
      <c r="H42" s="16">
        <f>H43</f>
        <v>90</v>
      </c>
      <c r="I42" s="16">
        <f t="shared" si="67"/>
        <v>0</v>
      </c>
      <c r="J42" s="16">
        <f t="shared" si="67"/>
        <v>0</v>
      </c>
      <c r="K42" s="16">
        <f t="shared" si="67"/>
        <v>0</v>
      </c>
      <c r="L42" s="16">
        <f t="shared" si="67"/>
        <v>0</v>
      </c>
      <c r="M42" s="16">
        <f t="shared" si="67"/>
        <v>0</v>
      </c>
      <c r="N42" s="15">
        <f t="shared" si="67"/>
        <v>0</v>
      </c>
      <c r="O42" s="15">
        <f t="shared" si="67"/>
        <v>0</v>
      </c>
      <c r="P42" s="15">
        <f t="shared" si="67"/>
        <v>0</v>
      </c>
      <c r="Q42" s="15">
        <f t="shared" si="67"/>
        <v>0</v>
      </c>
      <c r="R42" s="16">
        <f t="shared" si="67"/>
        <v>90</v>
      </c>
      <c r="S42" s="16">
        <f t="shared" si="67"/>
        <v>0</v>
      </c>
      <c r="T42" s="15">
        <f t="shared" si="67"/>
        <v>0</v>
      </c>
      <c r="U42" s="15">
        <f t="shared" si="67"/>
        <v>0</v>
      </c>
      <c r="V42" s="15">
        <f t="shared" si="67"/>
        <v>0</v>
      </c>
      <c r="W42" s="15">
        <f t="shared" si="67"/>
        <v>0</v>
      </c>
      <c r="X42" s="16">
        <f t="shared" si="68"/>
        <v>90</v>
      </c>
      <c r="Y42" s="16">
        <f t="shared" si="68"/>
        <v>0</v>
      </c>
      <c r="Z42" s="15">
        <f t="shared" si="69"/>
        <v>0</v>
      </c>
      <c r="AA42" s="15">
        <f t="shared" si="69"/>
        <v>0</v>
      </c>
      <c r="AB42" s="15">
        <f t="shared" si="69"/>
        <v>0</v>
      </c>
      <c r="AC42" s="15">
        <f t="shared" si="69"/>
        <v>0</v>
      </c>
      <c r="AD42" s="16">
        <f t="shared" si="70"/>
        <v>90</v>
      </c>
      <c r="AE42" s="16">
        <f t="shared" si="70"/>
        <v>0</v>
      </c>
      <c r="AF42" s="15">
        <f t="shared" si="70"/>
        <v>0</v>
      </c>
      <c r="AG42" s="15">
        <f t="shared" si="70"/>
        <v>0</v>
      </c>
      <c r="AH42" s="15">
        <f t="shared" si="70"/>
        <v>0</v>
      </c>
      <c r="AI42" s="15">
        <f t="shared" si="70"/>
        <v>0</v>
      </c>
      <c r="AJ42" s="16">
        <f t="shared" si="71"/>
        <v>90</v>
      </c>
      <c r="AK42" s="16">
        <f t="shared" si="71"/>
        <v>0</v>
      </c>
      <c r="AL42" s="15">
        <f t="shared" si="71"/>
        <v>0</v>
      </c>
      <c r="AM42" s="15">
        <f t="shared" si="71"/>
        <v>0</v>
      </c>
      <c r="AN42" s="15">
        <f t="shared" si="71"/>
        <v>0</v>
      </c>
      <c r="AO42" s="15">
        <f t="shared" si="71"/>
        <v>0</v>
      </c>
      <c r="AP42" s="16">
        <f t="shared" si="71"/>
        <v>90</v>
      </c>
      <c r="AQ42" s="16">
        <f t="shared" si="71"/>
        <v>0</v>
      </c>
      <c r="AR42" s="15">
        <f t="shared" si="71"/>
        <v>0</v>
      </c>
      <c r="AS42" s="15">
        <f t="shared" si="71"/>
        <v>0</v>
      </c>
      <c r="AT42" s="15">
        <f t="shared" si="71"/>
        <v>0</v>
      </c>
      <c r="AU42" s="15">
        <f t="shared" si="71"/>
        <v>0</v>
      </c>
      <c r="AV42" s="16">
        <f t="shared" si="71"/>
        <v>90</v>
      </c>
      <c r="AW42" s="16">
        <f t="shared" si="71"/>
        <v>0</v>
      </c>
      <c r="AX42" s="16">
        <f t="shared" si="71"/>
        <v>76</v>
      </c>
      <c r="AY42" s="16">
        <f t="shared" si="71"/>
        <v>0</v>
      </c>
      <c r="AZ42" s="35">
        <f t="shared" si="6"/>
        <v>84.44444444444444</v>
      </c>
      <c r="BA42" s="35"/>
    </row>
    <row r="43" spans="1:53" ht="33">
      <c r="A43" s="13" t="s">
        <v>18</v>
      </c>
      <c r="B43" s="15">
        <f t="shared" si="7"/>
        <v>912</v>
      </c>
      <c r="C43" s="14" t="s">
        <v>22</v>
      </c>
      <c r="D43" s="14" t="s">
        <v>0</v>
      </c>
      <c r="E43" s="17" t="s">
        <v>73</v>
      </c>
      <c r="F43" s="14" t="s">
        <v>19</v>
      </c>
      <c r="G43" s="14"/>
      <c r="H43" s="15">
        <f>H44</f>
        <v>90</v>
      </c>
      <c r="I43" s="15">
        <f t="shared" si="67"/>
        <v>0</v>
      </c>
      <c r="J43" s="15">
        <f t="shared" si="67"/>
        <v>0</v>
      </c>
      <c r="K43" s="15">
        <f t="shared" si="67"/>
        <v>0</v>
      </c>
      <c r="L43" s="15">
        <f t="shared" si="67"/>
        <v>0</v>
      </c>
      <c r="M43" s="15">
        <f t="shared" si="67"/>
        <v>0</v>
      </c>
      <c r="N43" s="15">
        <f t="shared" si="67"/>
        <v>0</v>
      </c>
      <c r="O43" s="15">
        <f t="shared" si="67"/>
        <v>0</v>
      </c>
      <c r="P43" s="15">
        <f t="shared" si="67"/>
        <v>0</v>
      </c>
      <c r="Q43" s="15">
        <f t="shared" si="67"/>
        <v>0</v>
      </c>
      <c r="R43" s="15">
        <f t="shared" si="67"/>
        <v>90</v>
      </c>
      <c r="S43" s="15">
        <f t="shared" si="67"/>
        <v>0</v>
      </c>
      <c r="T43" s="15">
        <f t="shared" si="67"/>
        <v>0</v>
      </c>
      <c r="U43" s="15">
        <f t="shared" si="67"/>
        <v>0</v>
      </c>
      <c r="V43" s="15">
        <f t="shared" si="67"/>
        <v>0</v>
      </c>
      <c r="W43" s="15">
        <f t="shared" si="67"/>
        <v>0</v>
      </c>
      <c r="X43" s="15">
        <f t="shared" si="68"/>
        <v>90</v>
      </c>
      <c r="Y43" s="15">
        <f t="shared" si="68"/>
        <v>0</v>
      </c>
      <c r="Z43" s="15">
        <f t="shared" si="69"/>
        <v>0</v>
      </c>
      <c r="AA43" s="15">
        <f t="shared" si="69"/>
        <v>0</v>
      </c>
      <c r="AB43" s="15">
        <f t="shared" si="69"/>
        <v>0</v>
      </c>
      <c r="AC43" s="15">
        <f t="shared" si="69"/>
        <v>0</v>
      </c>
      <c r="AD43" s="15">
        <f t="shared" si="70"/>
        <v>90</v>
      </c>
      <c r="AE43" s="15">
        <f t="shared" si="70"/>
        <v>0</v>
      </c>
      <c r="AF43" s="15">
        <f t="shared" si="70"/>
        <v>0</v>
      </c>
      <c r="AG43" s="15">
        <f t="shared" si="70"/>
        <v>0</v>
      </c>
      <c r="AH43" s="15">
        <f t="shared" si="70"/>
        <v>0</v>
      </c>
      <c r="AI43" s="15">
        <f t="shared" si="70"/>
        <v>0</v>
      </c>
      <c r="AJ43" s="15">
        <f t="shared" si="71"/>
        <v>90</v>
      </c>
      <c r="AK43" s="15">
        <f t="shared" si="71"/>
        <v>0</v>
      </c>
      <c r="AL43" s="15">
        <f t="shared" si="71"/>
        <v>0</v>
      </c>
      <c r="AM43" s="15">
        <f t="shared" si="71"/>
        <v>0</v>
      </c>
      <c r="AN43" s="15">
        <f t="shared" si="71"/>
        <v>0</v>
      </c>
      <c r="AO43" s="15">
        <f t="shared" si="71"/>
        <v>0</v>
      </c>
      <c r="AP43" s="15">
        <f t="shared" si="71"/>
        <v>90</v>
      </c>
      <c r="AQ43" s="15">
        <f t="shared" si="71"/>
        <v>0</v>
      </c>
      <c r="AR43" s="15">
        <f t="shared" si="71"/>
        <v>0</v>
      </c>
      <c r="AS43" s="15">
        <f t="shared" si="71"/>
        <v>0</v>
      </c>
      <c r="AT43" s="15">
        <f t="shared" si="71"/>
        <v>0</v>
      </c>
      <c r="AU43" s="15">
        <f t="shared" si="71"/>
        <v>0</v>
      </c>
      <c r="AV43" s="15">
        <f t="shared" si="71"/>
        <v>90</v>
      </c>
      <c r="AW43" s="15">
        <f t="shared" si="71"/>
        <v>0</v>
      </c>
      <c r="AX43" s="15">
        <f t="shared" si="71"/>
        <v>76</v>
      </c>
      <c r="AY43" s="15">
        <f t="shared" si="71"/>
        <v>0</v>
      </c>
      <c r="AZ43" s="35">
        <f t="shared" si="6"/>
        <v>84.44444444444444</v>
      </c>
      <c r="BA43" s="35"/>
    </row>
    <row r="44" spans="1:53" ht="16.5">
      <c r="A44" s="13" t="s">
        <v>68</v>
      </c>
      <c r="B44" s="15">
        <f t="shared" si="7"/>
        <v>912</v>
      </c>
      <c r="C44" s="14" t="s">
        <v>22</v>
      </c>
      <c r="D44" s="14" t="s">
        <v>0</v>
      </c>
      <c r="E44" s="17" t="s">
        <v>73</v>
      </c>
      <c r="F44" s="14" t="s">
        <v>72</v>
      </c>
      <c r="G44" s="14">
        <v>610</v>
      </c>
      <c r="H44" s="15">
        <v>90</v>
      </c>
      <c r="I44" s="16"/>
      <c r="J44" s="33"/>
      <c r="K44" s="33"/>
      <c r="L44" s="33"/>
      <c r="M44" s="33"/>
      <c r="N44" s="15"/>
      <c r="O44" s="15"/>
      <c r="P44" s="15"/>
      <c r="Q44" s="15"/>
      <c r="R44" s="15">
        <f>H44+N44+O44+P44+Q44</f>
        <v>90</v>
      </c>
      <c r="S44" s="16">
        <f>I44+O44</f>
        <v>0</v>
      </c>
      <c r="T44" s="15"/>
      <c r="U44" s="15"/>
      <c r="V44" s="15"/>
      <c r="W44" s="15"/>
      <c r="X44" s="15">
        <f>R44+T44+U44+V44+W44</f>
        <v>90</v>
      </c>
      <c r="Y44" s="16">
        <f>S44+U44</f>
        <v>0</v>
      </c>
      <c r="Z44" s="15"/>
      <c r="AA44" s="15"/>
      <c r="AB44" s="15"/>
      <c r="AC44" s="15"/>
      <c r="AD44" s="15">
        <f>X44+Z44+AA44+AB44+AC44</f>
        <v>90</v>
      </c>
      <c r="AE44" s="16">
        <f>Y44+AA44</f>
        <v>0</v>
      </c>
      <c r="AF44" s="15"/>
      <c r="AG44" s="15"/>
      <c r="AH44" s="15"/>
      <c r="AI44" s="15"/>
      <c r="AJ44" s="15">
        <f>AD44+AF44+AG44+AH44+AI44</f>
        <v>90</v>
      </c>
      <c r="AK44" s="16">
        <f>AE44+AG44</f>
        <v>0</v>
      </c>
      <c r="AL44" s="15"/>
      <c r="AM44" s="15"/>
      <c r="AN44" s="15"/>
      <c r="AO44" s="15"/>
      <c r="AP44" s="15">
        <f>AJ44+AL44+AM44+AN44+AO44</f>
        <v>90</v>
      </c>
      <c r="AQ44" s="16">
        <f>AK44+AM44</f>
        <v>0</v>
      </c>
      <c r="AR44" s="15"/>
      <c r="AS44" s="15"/>
      <c r="AT44" s="15"/>
      <c r="AU44" s="15"/>
      <c r="AV44" s="15">
        <f>AP44+AR44+AS44+AT44+AU44</f>
        <v>90</v>
      </c>
      <c r="AW44" s="16">
        <f>AQ44+AS44</f>
        <v>0</v>
      </c>
      <c r="AX44" s="15">
        <v>76</v>
      </c>
      <c r="AY44" s="16">
        <f>AS44+AU44</f>
        <v>0</v>
      </c>
      <c r="AZ44" s="35">
        <f t="shared" si="6"/>
        <v>84.44444444444444</v>
      </c>
      <c r="BA44" s="35"/>
    </row>
    <row r="45" spans="1:53" ht="18.75">
      <c r="A45" s="10" t="s">
        <v>43</v>
      </c>
      <c r="B45" s="18">
        <v>912</v>
      </c>
      <c r="C45" s="11" t="s">
        <v>24</v>
      </c>
      <c r="D45" s="11" t="s">
        <v>7</v>
      </c>
      <c r="E45" s="12"/>
      <c r="F45" s="11"/>
      <c r="G45" s="11"/>
      <c r="H45" s="23">
        <f>H46+H86</f>
        <v>407718</v>
      </c>
      <c r="I45" s="23">
        <f aca="true" t="shared" si="72" ref="I45:S45">I46+I86</f>
        <v>138522</v>
      </c>
      <c r="J45" s="23">
        <f t="shared" si="72"/>
        <v>0</v>
      </c>
      <c r="K45" s="23">
        <f t="shared" si="72"/>
        <v>0</v>
      </c>
      <c r="L45" s="23">
        <f t="shared" si="72"/>
        <v>0</v>
      </c>
      <c r="M45" s="23">
        <f t="shared" si="72"/>
        <v>0</v>
      </c>
      <c r="N45" s="15">
        <f t="shared" si="72"/>
        <v>2500</v>
      </c>
      <c r="O45" s="15">
        <f t="shared" si="72"/>
        <v>0</v>
      </c>
      <c r="P45" s="15">
        <f t="shared" si="72"/>
        <v>0</v>
      </c>
      <c r="Q45" s="15">
        <f t="shared" si="72"/>
        <v>0</v>
      </c>
      <c r="R45" s="23">
        <f t="shared" si="72"/>
        <v>410218</v>
      </c>
      <c r="S45" s="23">
        <f t="shared" si="72"/>
        <v>138522</v>
      </c>
      <c r="T45" s="15">
        <f aca="true" t="shared" si="73" ref="T45:Y45">T46+T86</f>
        <v>0</v>
      </c>
      <c r="U45" s="15">
        <f t="shared" si="73"/>
        <v>0</v>
      </c>
      <c r="V45" s="15">
        <f t="shared" si="73"/>
        <v>0</v>
      </c>
      <c r="W45" s="15">
        <f t="shared" si="73"/>
        <v>0</v>
      </c>
      <c r="X45" s="23">
        <f t="shared" si="73"/>
        <v>410218</v>
      </c>
      <c r="Y45" s="23">
        <f t="shared" si="73"/>
        <v>138522</v>
      </c>
      <c r="Z45" s="15">
        <f aca="true" t="shared" si="74" ref="Z45:AE45">Z46+Z86</f>
        <v>0</v>
      </c>
      <c r="AA45" s="15">
        <f t="shared" si="74"/>
        <v>0</v>
      </c>
      <c r="AB45" s="15">
        <f t="shared" si="74"/>
        <v>0</v>
      </c>
      <c r="AC45" s="15">
        <f t="shared" si="74"/>
        <v>0</v>
      </c>
      <c r="AD45" s="23">
        <f t="shared" si="74"/>
        <v>410218</v>
      </c>
      <c r="AE45" s="23">
        <f t="shared" si="74"/>
        <v>138522</v>
      </c>
      <c r="AF45" s="15">
        <f aca="true" t="shared" si="75" ref="AF45:AK45">AF46+AF86</f>
        <v>0</v>
      </c>
      <c r="AG45" s="15">
        <f t="shared" si="75"/>
        <v>0</v>
      </c>
      <c r="AH45" s="15">
        <f t="shared" si="75"/>
        <v>0</v>
      </c>
      <c r="AI45" s="15">
        <f t="shared" si="75"/>
        <v>0</v>
      </c>
      <c r="AJ45" s="23">
        <f t="shared" si="75"/>
        <v>410218</v>
      </c>
      <c r="AK45" s="23">
        <f t="shared" si="75"/>
        <v>138522</v>
      </c>
      <c r="AL45" s="15">
        <f aca="true" t="shared" si="76" ref="AL45:AQ45">AL46+AL86</f>
        <v>1409</v>
      </c>
      <c r="AM45" s="15">
        <f t="shared" si="76"/>
        <v>0</v>
      </c>
      <c r="AN45" s="15">
        <f t="shared" si="76"/>
        <v>1718</v>
      </c>
      <c r="AO45" s="15">
        <f t="shared" si="76"/>
        <v>0</v>
      </c>
      <c r="AP45" s="23">
        <f t="shared" si="76"/>
        <v>413345</v>
      </c>
      <c r="AQ45" s="23">
        <f t="shared" si="76"/>
        <v>138522</v>
      </c>
      <c r="AR45" s="15">
        <f aca="true" t="shared" si="77" ref="AR45:AW45">AR46+AR86</f>
        <v>74</v>
      </c>
      <c r="AS45" s="15">
        <f t="shared" si="77"/>
        <v>0</v>
      </c>
      <c r="AT45" s="15">
        <f t="shared" si="77"/>
        <v>-70</v>
      </c>
      <c r="AU45" s="15">
        <f t="shared" si="77"/>
        <v>0</v>
      </c>
      <c r="AV45" s="23">
        <f t="shared" si="77"/>
        <v>413349</v>
      </c>
      <c r="AW45" s="23">
        <f t="shared" si="77"/>
        <v>138522</v>
      </c>
      <c r="AX45" s="23">
        <f>AX46+AX86</f>
        <v>294160</v>
      </c>
      <c r="AY45" s="23">
        <f>AY46+AY86</f>
        <v>93410</v>
      </c>
      <c r="AZ45" s="37">
        <f t="shared" si="6"/>
        <v>71.16504455073074</v>
      </c>
      <c r="BA45" s="37">
        <f>AY45/AW45*100</f>
        <v>67.43333188951935</v>
      </c>
    </row>
    <row r="46" spans="1:53" ht="33">
      <c r="A46" s="13" t="s">
        <v>28</v>
      </c>
      <c r="B46" s="15">
        <f>B45</f>
        <v>912</v>
      </c>
      <c r="C46" s="14" t="s">
        <v>24</v>
      </c>
      <c r="D46" s="14" t="s">
        <v>7</v>
      </c>
      <c r="E46" s="17" t="s">
        <v>29</v>
      </c>
      <c r="F46" s="14"/>
      <c r="G46" s="14"/>
      <c r="H46" s="24">
        <f>H47+H62+H77+H81</f>
        <v>402873</v>
      </c>
      <c r="I46" s="24">
        <f aca="true" t="shared" si="78" ref="I46:S46">I47+I62+I77+I81</f>
        <v>138522</v>
      </c>
      <c r="J46" s="24">
        <f t="shared" si="78"/>
        <v>0</v>
      </c>
      <c r="K46" s="24">
        <f t="shared" si="78"/>
        <v>0</v>
      </c>
      <c r="L46" s="24">
        <f t="shared" si="78"/>
        <v>0</v>
      </c>
      <c r="M46" s="24">
        <f t="shared" si="78"/>
        <v>0</v>
      </c>
      <c r="N46" s="15">
        <f t="shared" si="78"/>
        <v>2500</v>
      </c>
      <c r="O46" s="15">
        <f t="shared" si="78"/>
        <v>0</v>
      </c>
      <c r="P46" s="15">
        <f t="shared" si="78"/>
        <v>0</v>
      </c>
      <c r="Q46" s="15">
        <f t="shared" si="78"/>
        <v>0</v>
      </c>
      <c r="R46" s="24">
        <f t="shared" si="78"/>
        <v>405373</v>
      </c>
      <c r="S46" s="24">
        <f t="shared" si="78"/>
        <v>138522</v>
      </c>
      <c r="T46" s="15">
        <f aca="true" t="shared" si="79" ref="T46:Y46">T47+T62+T77+T81</f>
        <v>0</v>
      </c>
      <c r="U46" s="15">
        <f t="shared" si="79"/>
        <v>0</v>
      </c>
      <c r="V46" s="15">
        <f t="shared" si="79"/>
        <v>0</v>
      </c>
      <c r="W46" s="15">
        <f t="shared" si="79"/>
        <v>0</v>
      </c>
      <c r="X46" s="24">
        <f t="shared" si="79"/>
        <v>405373</v>
      </c>
      <c r="Y46" s="24">
        <f t="shared" si="79"/>
        <v>138522</v>
      </c>
      <c r="Z46" s="15">
        <f aca="true" t="shared" si="80" ref="Z46:AE46">Z47+Z62+Z77+Z81</f>
        <v>0</v>
      </c>
      <c r="AA46" s="15">
        <f t="shared" si="80"/>
        <v>0</v>
      </c>
      <c r="AB46" s="15">
        <f t="shared" si="80"/>
        <v>0</v>
      </c>
      <c r="AC46" s="15">
        <f t="shared" si="80"/>
        <v>0</v>
      </c>
      <c r="AD46" s="24">
        <f t="shared" si="80"/>
        <v>405373</v>
      </c>
      <c r="AE46" s="24">
        <f t="shared" si="80"/>
        <v>138522</v>
      </c>
      <c r="AF46" s="15">
        <f aca="true" t="shared" si="81" ref="AF46:AK46">AF47+AF62+AF77+AF81</f>
        <v>0</v>
      </c>
      <c r="AG46" s="15">
        <f t="shared" si="81"/>
        <v>0</v>
      </c>
      <c r="AH46" s="15">
        <f t="shared" si="81"/>
        <v>0</v>
      </c>
      <c r="AI46" s="15">
        <f t="shared" si="81"/>
        <v>0</v>
      </c>
      <c r="AJ46" s="24">
        <f t="shared" si="81"/>
        <v>405373</v>
      </c>
      <c r="AK46" s="24">
        <f t="shared" si="81"/>
        <v>138522</v>
      </c>
      <c r="AL46" s="15">
        <f aca="true" t="shared" si="82" ref="AL46:AQ46">AL47+AL62+AL77+AL81</f>
        <v>1409</v>
      </c>
      <c r="AM46" s="15">
        <f t="shared" si="82"/>
        <v>0</v>
      </c>
      <c r="AN46" s="15">
        <f t="shared" si="82"/>
        <v>1718</v>
      </c>
      <c r="AO46" s="15">
        <f t="shared" si="82"/>
        <v>0</v>
      </c>
      <c r="AP46" s="24">
        <f t="shared" si="82"/>
        <v>408500</v>
      </c>
      <c r="AQ46" s="24">
        <f t="shared" si="82"/>
        <v>138522</v>
      </c>
      <c r="AR46" s="15">
        <f aca="true" t="shared" si="83" ref="AR46:AW46">AR47+AR62+AR77+AR81</f>
        <v>74</v>
      </c>
      <c r="AS46" s="15">
        <f t="shared" si="83"/>
        <v>0</v>
      </c>
      <c r="AT46" s="15">
        <f t="shared" si="83"/>
        <v>-70</v>
      </c>
      <c r="AU46" s="15">
        <f t="shared" si="83"/>
        <v>0</v>
      </c>
      <c r="AV46" s="24">
        <f t="shared" si="83"/>
        <v>408504</v>
      </c>
      <c r="AW46" s="24">
        <f t="shared" si="83"/>
        <v>138522</v>
      </c>
      <c r="AX46" s="24">
        <f>AX47+AX62+AX77+AX81</f>
        <v>289964</v>
      </c>
      <c r="AY46" s="24">
        <f>AY47+AY62+AY77+AY81</f>
        <v>93410</v>
      </c>
      <c r="AZ46" s="35">
        <f t="shared" si="6"/>
        <v>70.98192428960304</v>
      </c>
      <c r="BA46" s="35">
        <f>AY46/AW46*100</f>
        <v>67.43333188951935</v>
      </c>
    </row>
    <row r="47" spans="1:53" ht="33">
      <c r="A47" s="13" t="s">
        <v>76</v>
      </c>
      <c r="B47" s="15">
        <f>B46</f>
        <v>912</v>
      </c>
      <c r="C47" s="14" t="s">
        <v>24</v>
      </c>
      <c r="D47" s="14" t="s">
        <v>7</v>
      </c>
      <c r="E47" s="17" t="s">
        <v>30</v>
      </c>
      <c r="F47" s="14"/>
      <c r="G47" s="14"/>
      <c r="H47" s="16">
        <f>H48++H52+H55+H58</f>
        <v>251655</v>
      </c>
      <c r="I47" s="16">
        <f aca="true" t="shared" si="84" ref="I47:S47">I48++I52+I55+I58</f>
        <v>0</v>
      </c>
      <c r="J47" s="16">
        <f t="shared" si="84"/>
        <v>0</v>
      </c>
      <c r="K47" s="16">
        <f t="shared" si="84"/>
        <v>0</v>
      </c>
      <c r="L47" s="16">
        <f t="shared" si="84"/>
        <v>0</v>
      </c>
      <c r="M47" s="16">
        <f t="shared" si="84"/>
        <v>0</v>
      </c>
      <c r="N47" s="15">
        <f t="shared" si="84"/>
        <v>0</v>
      </c>
      <c r="O47" s="15">
        <f t="shared" si="84"/>
        <v>0</v>
      </c>
      <c r="P47" s="15">
        <f t="shared" si="84"/>
        <v>0</v>
      </c>
      <c r="Q47" s="15">
        <f t="shared" si="84"/>
        <v>0</v>
      </c>
      <c r="R47" s="16">
        <f t="shared" si="84"/>
        <v>251655</v>
      </c>
      <c r="S47" s="16">
        <f t="shared" si="84"/>
        <v>0</v>
      </c>
      <c r="T47" s="15">
        <f aca="true" t="shared" si="85" ref="T47:Y47">T48++T52+T55+T58</f>
        <v>0</v>
      </c>
      <c r="U47" s="15">
        <f t="shared" si="85"/>
        <v>0</v>
      </c>
      <c r="V47" s="15">
        <f t="shared" si="85"/>
        <v>0</v>
      </c>
      <c r="W47" s="15">
        <f t="shared" si="85"/>
        <v>0</v>
      </c>
      <c r="X47" s="16">
        <f t="shared" si="85"/>
        <v>251655</v>
      </c>
      <c r="Y47" s="16">
        <f t="shared" si="85"/>
        <v>0</v>
      </c>
      <c r="Z47" s="15">
        <f aca="true" t="shared" si="86" ref="Z47:AE47">Z48++Z52+Z55+Z58</f>
        <v>0</v>
      </c>
      <c r="AA47" s="15">
        <f t="shared" si="86"/>
        <v>0</v>
      </c>
      <c r="AB47" s="15">
        <f t="shared" si="86"/>
        <v>0</v>
      </c>
      <c r="AC47" s="15">
        <f t="shared" si="86"/>
        <v>0</v>
      </c>
      <c r="AD47" s="16">
        <f t="shared" si="86"/>
        <v>251655</v>
      </c>
      <c r="AE47" s="16">
        <f t="shared" si="86"/>
        <v>0</v>
      </c>
      <c r="AF47" s="15">
        <f aca="true" t="shared" si="87" ref="AF47:AK47">AF48++AF52+AF55+AF58</f>
        <v>-200</v>
      </c>
      <c r="AG47" s="15">
        <f t="shared" si="87"/>
        <v>0</v>
      </c>
      <c r="AH47" s="15">
        <f t="shared" si="87"/>
        <v>0</v>
      </c>
      <c r="AI47" s="15">
        <f t="shared" si="87"/>
        <v>0</v>
      </c>
      <c r="AJ47" s="16">
        <f t="shared" si="87"/>
        <v>251455</v>
      </c>
      <c r="AK47" s="16">
        <f t="shared" si="87"/>
        <v>0</v>
      </c>
      <c r="AL47" s="15">
        <f aca="true" t="shared" si="88" ref="AL47:AQ47">AL48++AL52+AL55+AL58</f>
        <v>1409</v>
      </c>
      <c r="AM47" s="15">
        <f t="shared" si="88"/>
        <v>0</v>
      </c>
      <c r="AN47" s="15">
        <f t="shared" si="88"/>
        <v>0</v>
      </c>
      <c r="AO47" s="15">
        <f t="shared" si="88"/>
        <v>0</v>
      </c>
      <c r="AP47" s="16">
        <f t="shared" si="88"/>
        <v>252864</v>
      </c>
      <c r="AQ47" s="16">
        <f t="shared" si="88"/>
        <v>0</v>
      </c>
      <c r="AR47" s="15">
        <f aca="true" t="shared" si="89" ref="AR47:AW47">AR48++AR52+AR55+AR58</f>
        <v>74</v>
      </c>
      <c r="AS47" s="15">
        <f t="shared" si="89"/>
        <v>0</v>
      </c>
      <c r="AT47" s="15">
        <f t="shared" si="89"/>
        <v>0</v>
      </c>
      <c r="AU47" s="15">
        <f t="shared" si="89"/>
        <v>0</v>
      </c>
      <c r="AV47" s="16">
        <f t="shared" si="89"/>
        <v>252938</v>
      </c>
      <c r="AW47" s="16">
        <f t="shared" si="89"/>
        <v>0</v>
      </c>
      <c r="AX47" s="16">
        <f>AX48++AX52+AX55+AX58</f>
        <v>181632</v>
      </c>
      <c r="AY47" s="16">
        <f>AY48++AY52+AY55+AY58</f>
        <v>0</v>
      </c>
      <c r="AZ47" s="35">
        <f t="shared" si="6"/>
        <v>71.80890178620848</v>
      </c>
      <c r="BA47" s="35"/>
    </row>
    <row r="48" spans="1:53" ht="16.5">
      <c r="A48" s="13" t="s">
        <v>61</v>
      </c>
      <c r="B48" s="15">
        <f>B47</f>
        <v>912</v>
      </c>
      <c r="C48" s="14" t="s">
        <v>24</v>
      </c>
      <c r="D48" s="14" t="s">
        <v>7</v>
      </c>
      <c r="E48" s="17" t="s">
        <v>44</v>
      </c>
      <c r="F48" s="14"/>
      <c r="G48" s="14"/>
      <c r="H48" s="16">
        <f>H49</f>
        <v>55692</v>
      </c>
      <c r="I48" s="16">
        <f aca="true" t="shared" si="90" ref="I48:AC48">I49</f>
        <v>0</v>
      </c>
      <c r="J48" s="16">
        <f t="shared" si="90"/>
        <v>0</v>
      </c>
      <c r="K48" s="16">
        <f t="shared" si="90"/>
        <v>0</v>
      </c>
      <c r="L48" s="16">
        <f t="shared" si="90"/>
        <v>0</v>
      </c>
      <c r="M48" s="16">
        <f t="shared" si="90"/>
        <v>0</v>
      </c>
      <c r="N48" s="15">
        <f t="shared" si="90"/>
        <v>0</v>
      </c>
      <c r="O48" s="15">
        <f t="shared" si="90"/>
        <v>0</v>
      </c>
      <c r="P48" s="15">
        <f t="shared" si="90"/>
        <v>0</v>
      </c>
      <c r="Q48" s="15">
        <f t="shared" si="90"/>
        <v>0</v>
      </c>
      <c r="R48" s="16">
        <f t="shared" si="90"/>
        <v>55692</v>
      </c>
      <c r="S48" s="16">
        <f t="shared" si="90"/>
        <v>0</v>
      </c>
      <c r="T48" s="15">
        <f t="shared" si="90"/>
        <v>0</v>
      </c>
      <c r="U48" s="15">
        <f t="shared" si="90"/>
        <v>0</v>
      </c>
      <c r="V48" s="15">
        <f t="shared" si="90"/>
        <v>0</v>
      </c>
      <c r="W48" s="15">
        <f t="shared" si="90"/>
        <v>0</v>
      </c>
      <c r="X48" s="16">
        <f t="shared" si="90"/>
        <v>55692</v>
      </c>
      <c r="Y48" s="16">
        <f t="shared" si="90"/>
        <v>0</v>
      </c>
      <c r="Z48" s="15">
        <f t="shared" si="90"/>
        <v>0</v>
      </c>
      <c r="AA48" s="15">
        <f t="shared" si="90"/>
        <v>0</v>
      </c>
      <c r="AB48" s="15">
        <f t="shared" si="90"/>
        <v>0</v>
      </c>
      <c r="AC48" s="15">
        <f t="shared" si="90"/>
        <v>0</v>
      </c>
      <c r="AD48" s="16">
        <f aca="true" t="shared" si="91" ref="AD48:AY48">AD49</f>
        <v>55692</v>
      </c>
      <c r="AE48" s="16">
        <f t="shared" si="91"/>
        <v>0</v>
      </c>
      <c r="AF48" s="15">
        <f t="shared" si="91"/>
        <v>-200</v>
      </c>
      <c r="AG48" s="15">
        <f t="shared" si="91"/>
        <v>0</v>
      </c>
      <c r="AH48" s="15">
        <f t="shared" si="91"/>
        <v>0</v>
      </c>
      <c r="AI48" s="15">
        <f t="shared" si="91"/>
        <v>0</v>
      </c>
      <c r="AJ48" s="16">
        <f t="shared" si="91"/>
        <v>55492</v>
      </c>
      <c r="AK48" s="16">
        <f t="shared" si="91"/>
        <v>0</v>
      </c>
      <c r="AL48" s="15">
        <f t="shared" si="91"/>
        <v>8408</v>
      </c>
      <c r="AM48" s="15">
        <f t="shared" si="91"/>
        <v>0</v>
      </c>
      <c r="AN48" s="15">
        <f t="shared" si="91"/>
        <v>0</v>
      </c>
      <c r="AO48" s="15">
        <f t="shared" si="91"/>
        <v>0</v>
      </c>
      <c r="AP48" s="16">
        <f t="shared" si="91"/>
        <v>63900</v>
      </c>
      <c r="AQ48" s="16">
        <f t="shared" si="91"/>
        <v>0</v>
      </c>
      <c r="AR48" s="15">
        <f t="shared" si="91"/>
        <v>74</v>
      </c>
      <c r="AS48" s="15">
        <f t="shared" si="91"/>
        <v>0</v>
      </c>
      <c r="AT48" s="15">
        <f t="shared" si="91"/>
        <v>0</v>
      </c>
      <c r="AU48" s="15">
        <f t="shared" si="91"/>
        <v>0</v>
      </c>
      <c r="AV48" s="16">
        <f t="shared" si="91"/>
        <v>63974</v>
      </c>
      <c r="AW48" s="16">
        <f t="shared" si="91"/>
        <v>0</v>
      </c>
      <c r="AX48" s="16">
        <f t="shared" si="91"/>
        <v>50367</v>
      </c>
      <c r="AY48" s="16">
        <f t="shared" si="91"/>
        <v>0</v>
      </c>
      <c r="AZ48" s="35">
        <f t="shared" si="6"/>
        <v>78.73042173382937</v>
      </c>
      <c r="BA48" s="35"/>
    </row>
    <row r="49" spans="1:53" ht="33">
      <c r="A49" s="13" t="s">
        <v>18</v>
      </c>
      <c r="B49" s="15">
        <f>B48</f>
        <v>912</v>
      </c>
      <c r="C49" s="14" t="s">
        <v>24</v>
      </c>
      <c r="D49" s="14" t="s">
        <v>7</v>
      </c>
      <c r="E49" s="17" t="s">
        <v>44</v>
      </c>
      <c r="F49" s="14" t="s">
        <v>19</v>
      </c>
      <c r="G49" s="14"/>
      <c r="H49" s="15">
        <f>H50+H51</f>
        <v>55692</v>
      </c>
      <c r="I49" s="15">
        <f aca="true" t="shared" si="92" ref="I49:S49">I50+I51</f>
        <v>0</v>
      </c>
      <c r="J49" s="15">
        <f t="shared" si="92"/>
        <v>0</v>
      </c>
      <c r="K49" s="15">
        <f t="shared" si="92"/>
        <v>0</v>
      </c>
      <c r="L49" s="15">
        <f t="shared" si="92"/>
        <v>0</v>
      </c>
      <c r="M49" s="15">
        <f t="shared" si="92"/>
        <v>0</v>
      </c>
      <c r="N49" s="15">
        <f t="shared" si="92"/>
        <v>0</v>
      </c>
      <c r="O49" s="15">
        <f t="shared" si="92"/>
        <v>0</v>
      </c>
      <c r="P49" s="15">
        <f t="shared" si="92"/>
        <v>0</v>
      </c>
      <c r="Q49" s="15">
        <f t="shared" si="92"/>
        <v>0</v>
      </c>
      <c r="R49" s="15">
        <f t="shared" si="92"/>
        <v>55692</v>
      </c>
      <c r="S49" s="15">
        <f t="shared" si="92"/>
        <v>0</v>
      </c>
      <c r="T49" s="15">
        <f aca="true" t="shared" si="93" ref="T49:Y49">T50+T51</f>
        <v>0</v>
      </c>
      <c r="U49" s="15">
        <f t="shared" si="93"/>
        <v>0</v>
      </c>
      <c r="V49" s="15">
        <f t="shared" si="93"/>
        <v>0</v>
      </c>
      <c r="W49" s="15">
        <f t="shared" si="93"/>
        <v>0</v>
      </c>
      <c r="X49" s="15">
        <f t="shared" si="93"/>
        <v>55692</v>
      </c>
      <c r="Y49" s="15">
        <f t="shared" si="93"/>
        <v>0</v>
      </c>
      <c r="Z49" s="15">
        <f aca="true" t="shared" si="94" ref="Z49:AE49">Z50+Z51</f>
        <v>0</v>
      </c>
      <c r="AA49" s="15">
        <f t="shared" si="94"/>
        <v>0</v>
      </c>
      <c r="AB49" s="15">
        <f t="shared" si="94"/>
        <v>0</v>
      </c>
      <c r="AC49" s="15">
        <f t="shared" si="94"/>
        <v>0</v>
      </c>
      <c r="AD49" s="15">
        <f t="shared" si="94"/>
        <v>55692</v>
      </c>
      <c r="AE49" s="15">
        <f t="shared" si="94"/>
        <v>0</v>
      </c>
      <c r="AF49" s="15">
        <f aca="true" t="shared" si="95" ref="AF49:AK49">AF50+AF51</f>
        <v>-200</v>
      </c>
      <c r="AG49" s="15">
        <f t="shared" si="95"/>
        <v>0</v>
      </c>
      <c r="AH49" s="15">
        <f t="shared" si="95"/>
        <v>0</v>
      </c>
      <c r="AI49" s="15">
        <f t="shared" si="95"/>
        <v>0</v>
      </c>
      <c r="AJ49" s="15">
        <f t="shared" si="95"/>
        <v>55492</v>
      </c>
      <c r="AK49" s="15">
        <f t="shared" si="95"/>
        <v>0</v>
      </c>
      <c r="AL49" s="15">
        <f aca="true" t="shared" si="96" ref="AL49:AQ49">AL50+AL51</f>
        <v>8408</v>
      </c>
      <c r="AM49" s="15">
        <f t="shared" si="96"/>
        <v>0</v>
      </c>
      <c r="AN49" s="15">
        <f t="shared" si="96"/>
        <v>0</v>
      </c>
      <c r="AO49" s="15">
        <f t="shared" si="96"/>
        <v>0</v>
      </c>
      <c r="AP49" s="15">
        <f t="shared" si="96"/>
        <v>63900</v>
      </c>
      <c r="AQ49" s="15">
        <f t="shared" si="96"/>
        <v>0</v>
      </c>
      <c r="AR49" s="15">
        <f aca="true" t="shared" si="97" ref="AR49:AW49">AR50+AR51</f>
        <v>74</v>
      </c>
      <c r="AS49" s="15">
        <f t="shared" si="97"/>
        <v>0</v>
      </c>
      <c r="AT49" s="15">
        <f t="shared" si="97"/>
        <v>0</v>
      </c>
      <c r="AU49" s="15">
        <f t="shared" si="97"/>
        <v>0</v>
      </c>
      <c r="AV49" s="15">
        <f t="shared" si="97"/>
        <v>63974</v>
      </c>
      <c r="AW49" s="15">
        <f t="shared" si="97"/>
        <v>0</v>
      </c>
      <c r="AX49" s="15">
        <f>AX50+AX51</f>
        <v>50367</v>
      </c>
      <c r="AY49" s="15">
        <f>AY50+AY51</f>
        <v>0</v>
      </c>
      <c r="AZ49" s="35">
        <f t="shared" si="6"/>
        <v>78.73042173382937</v>
      </c>
      <c r="BA49" s="35"/>
    </row>
    <row r="50" spans="1:53" ht="16.5">
      <c r="A50" s="13" t="s">
        <v>68</v>
      </c>
      <c r="B50" s="15">
        <f>B49</f>
        <v>912</v>
      </c>
      <c r="C50" s="14" t="s">
        <v>24</v>
      </c>
      <c r="D50" s="14" t="s">
        <v>7</v>
      </c>
      <c r="E50" s="17" t="s">
        <v>44</v>
      </c>
      <c r="F50" s="14" t="s">
        <v>72</v>
      </c>
      <c r="G50" s="14">
        <v>610</v>
      </c>
      <c r="H50" s="15">
        <f>9747</f>
        <v>9747</v>
      </c>
      <c r="I50" s="16"/>
      <c r="J50" s="33"/>
      <c r="K50" s="33"/>
      <c r="L50" s="33"/>
      <c r="M50" s="33"/>
      <c r="N50" s="15"/>
      <c r="O50" s="15"/>
      <c r="P50" s="15"/>
      <c r="Q50" s="15"/>
      <c r="R50" s="15">
        <f>H50+N50+O50+P50+Q50</f>
        <v>9747</v>
      </c>
      <c r="S50" s="16">
        <f>I50+O50</f>
        <v>0</v>
      </c>
      <c r="T50" s="15"/>
      <c r="U50" s="15"/>
      <c r="V50" s="15"/>
      <c r="W50" s="15"/>
      <c r="X50" s="15">
        <f>R50+T50+U50+V50+W50</f>
        <v>9747</v>
      </c>
      <c r="Y50" s="16">
        <f>S50+U50</f>
        <v>0</v>
      </c>
      <c r="Z50" s="15"/>
      <c r="AA50" s="15"/>
      <c r="AB50" s="15"/>
      <c r="AC50" s="15"/>
      <c r="AD50" s="15">
        <f>X50+Z50+AA50+AB50+AC50</f>
        <v>9747</v>
      </c>
      <c r="AE50" s="16">
        <f>Y50+AA50</f>
        <v>0</v>
      </c>
      <c r="AF50" s="15"/>
      <c r="AG50" s="15"/>
      <c r="AH50" s="15"/>
      <c r="AI50" s="15"/>
      <c r="AJ50" s="15">
        <f>AD50+AF50+AG50+AH50+AI50</f>
        <v>9747</v>
      </c>
      <c r="AK50" s="16">
        <f>AE50+AG50</f>
        <v>0</v>
      </c>
      <c r="AL50" s="15">
        <v>-765</v>
      </c>
      <c r="AM50" s="15"/>
      <c r="AN50" s="15"/>
      <c r="AO50" s="15"/>
      <c r="AP50" s="15">
        <f>AJ50+AL50+AM50+AN50+AO50</f>
        <v>8982</v>
      </c>
      <c r="AQ50" s="16">
        <f>AK50+AM50</f>
        <v>0</v>
      </c>
      <c r="AR50" s="15"/>
      <c r="AS50" s="15"/>
      <c r="AT50" s="15"/>
      <c r="AU50" s="15"/>
      <c r="AV50" s="15">
        <f>AP50+AR50+AS50+AT50+AU50</f>
        <v>8982</v>
      </c>
      <c r="AW50" s="16">
        <f>AQ50+AS50</f>
        <v>0</v>
      </c>
      <c r="AX50" s="15">
        <v>8676</v>
      </c>
      <c r="AY50" s="16">
        <f>AS50+AU50</f>
        <v>0</v>
      </c>
      <c r="AZ50" s="35">
        <f t="shared" si="6"/>
        <v>96.59318637274549</v>
      </c>
      <c r="BA50" s="35"/>
    </row>
    <row r="51" spans="1:53" ht="16.5">
      <c r="A51" s="19" t="s">
        <v>23</v>
      </c>
      <c r="B51" s="15">
        <v>912</v>
      </c>
      <c r="C51" s="14" t="s">
        <v>24</v>
      </c>
      <c r="D51" s="14" t="s">
        <v>7</v>
      </c>
      <c r="E51" s="17" t="s">
        <v>44</v>
      </c>
      <c r="F51" s="14" t="s">
        <v>25</v>
      </c>
      <c r="G51" s="14">
        <v>620</v>
      </c>
      <c r="H51" s="15">
        <v>45945</v>
      </c>
      <c r="I51" s="16"/>
      <c r="J51" s="33"/>
      <c r="K51" s="33"/>
      <c r="L51" s="33"/>
      <c r="M51" s="33"/>
      <c r="N51" s="15"/>
      <c r="O51" s="15"/>
      <c r="P51" s="15"/>
      <c r="Q51" s="15"/>
      <c r="R51" s="15">
        <f>H51+N51+O51+P51+Q51</f>
        <v>45945</v>
      </c>
      <c r="S51" s="16">
        <f>I51+O51</f>
        <v>0</v>
      </c>
      <c r="T51" s="15"/>
      <c r="U51" s="15"/>
      <c r="V51" s="15"/>
      <c r="W51" s="15"/>
      <c r="X51" s="15">
        <f>R51+T51+U51+V51+W51</f>
        <v>45945</v>
      </c>
      <c r="Y51" s="16">
        <f>S51+U51</f>
        <v>0</v>
      </c>
      <c r="Z51" s="15"/>
      <c r="AA51" s="15"/>
      <c r="AB51" s="15"/>
      <c r="AC51" s="15"/>
      <c r="AD51" s="15">
        <f>X51+Z51+AA51+AB51+AC51</f>
        <v>45945</v>
      </c>
      <c r="AE51" s="16">
        <f>Y51+AA51</f>
        <v>0</v>
      </c>
      <c r="AF51" s="15">
        <v>-200</v>
      </c>
      <c r="AG51" s="15"/>
      <c r="AH51" s="15"/>
      <c r="AI51" s="15"/>
      <c r="AJ51" s="15">
        <f>AD51+AF51+AG51+AH51+AI51</f>
        <v>45745</v>
      </c>
      <c r="AK51" s="16">
        <f>AE51+AG51</f>
        <v>0</v>
      </c>
      <c r="AL51" s="15">
        <v>9173</v>
      </c>
      <c r="AM51" s="15"/>
      <c r="AN51" s="15"/>
      <c r="AO51" s="15"/>
      <c r="AP51" s="15">
        <f>AJ51+AL51+AM51+AN51+AO51</f>
        <v>54918</v>
      </c>
      <c r="AQ51" s="16">
        <f>AK51+AM51</f>
        <v>0</v>
      </c>
      <c r="AR51" s="15">
        <v>74</v>
      </c>
      <c r="AS51" s="15"/>
      <c r="AT51" s="15"/>
      <c r="AU51" s="15"/>
      <c r="AV51" s="15">
        <f>AP51+AR51+AS51+AT51+AU51</f>
        <v>54992</v>
      </c>
      <c r="AW51" s="16">
        <f>AQ51+AS51</f>
        <v>0</v>
      </c>
      <c r="AX51" s="15">
        <v>41691</v>
      </c>
      <c r="AY51" s="16">
        <f>AS51+AU51</f>
        <v>0</v>
      </c>
      <c r="AZ51" s="35">
        <f t="shared" si="6"/>
        <v>75.81284550480069</v>
      </c>
      <c r="BA51" s="35"/>
    </row>
    <row r="52" spans="1:53" ht="16.5">
      <c r="A52" s="13" t="s">
        <v>45</v>
      </c>
      <c r="B52" s="15">
        <f>B50</f>
        <v>912</v>
      </c>
      <c r="C52" s="14" t="s">
        <v>24</v>
      </c>
      <c r="D52" s="14" t="s">
        <v>7</v>
      </c>
      <c r="E52" s="17" t="s">
        <v>46</v>
      </c>
      <c r="F52" s="14"/>
      <c r="G52" s="14"/>
      <c r="H52" s="16">
        <f>H53</f>
        <v>20537</v>
      </c>
      <c r="I52" s="16">
        <f aca="true" t="shared" si="98" ref="I52:Z53">I53</f>
        <v>0</v>
      </c>
      <c r="J52" s="16">
        <f t="shared" si="98"/>
        <v>0</v>
      </c>
      <c r="K52" s="16">
        <f t="shared" si="98"/>
        <v>0</v>
      </c>
      <c r="L52" s="16">
        <f t="shared" si="98"/>
        <v>0</v>
      </c>
      <c r="M52" s="16">
        <f t="shared" si="98"/>
        <v>0</v>
      </c>
      <c r="N52" s="15">
        <f t="shared" si="98"/>
        <v>0</v>
      </c>
      <c r="O52" s="15">
        <f t="shared" si="98"/>
        <v>0</v>
      </c>
      <c r="P52" s="15">
        <f t="shared" si="98"/>
        <v>0</v>
      </c>
      <c r="Q52" s="15">
        <f t="shared" si="98"/>
        <v>0</v>
      </c>
      <c r="R52" s="16">
        <f t="shared" si="98"/>
        <v>20537</v>
      </c>
      <c r="S52" s="16">
        <f t="shared" si="98"/>
        <v>0</v>
      </c>
      <c r="T52" s="15">
        <f t="shared" si="98"/>
        <v>0</v>
      </c>
      <c r="U52" s="15">
        <f t="shared" si="98"/>
        <v>0</v>
      </c>
      <c r="V52" s="15">
        <f t="shared" si="98"/>
        <v>0</v>
      </c>
      <c r="W52" s="15">
        <f t="shared" si="98"/>
        <v>0</v>
      </c>
      <c r="X52" s="16">
        <f t="shared" si="98"/>
        <v>20537</v>
      </c>
      <c r="Y52" s="16">
        <f>Y53</f>
        <v>0</v>
      </c>
      <c r="Z52" s="15">
        <f t="shared" si="98"/>
        <v>0</v>
      </c>
      <c r="AA52" s="15">
        <f aca="true" t="shared" si="99" ref="Z52:AC53">AA53</f>
        <v>0</v>
      </c>
      <c r="AB52" s="15">
        <f t="shared" si="99"/>
        <v>0</v>
      </c>
      <c r="AC52" s="15">
        <f t="shared" si="99"/>
        <v>0</v>
      </c>
      <c r="AD52" s="16">
        <f>AD53</f>
        <v>20537</v>
      </c>
      <c r="AE52" s="16">
        <f>AE53</f>
        <v>0</v>
      </c>
      <c r="AF52" s="15">
        <f aca="true" t="shared" si="100" ref="AF52:AI53">AF53</f>
        <v>0</v>
      </c>
      <c r="AG52" s="15">
        <f t="shared" si="100"/>
        <v>0</v>
      </c>
      <c r="AH52" s="15">
        <f t="shared" si="100"/>
        <v>0</v>
      </c>
      <c r="AI52" s="15">
        <f t="shared" si="100"/>
        <v>0</v>
      </c>
      <c r="AJ52" s="16">
        <f>AJ53</f>
        <v>20537</v>
      </c>
      <c r="AK52" s="16">
        <f>AK53</f>
        <v>0</v>
      </c>
      <c r="AL52" s="15">
        <f aca="true" t="shared" si="101" ref="AL52:AO53">AL53</f>
        <v>-1075</v>
      </c>
      <c r="AM52" s="15">
        <f t="shared" si="101"/>
        <v>0</v>
      </c>
      <c r="AN52" s="15">
        <f t="shared" si="101"/>
        <v>0</v>
      </c>
      <c r="AO52" s="15">
        <f t="shared" si="101"/>
        <v>0</v>
      </c>
      <c r="AP52" s="16">
        <f>AP53</f>
        <v>19462</v>
      </c>
      <c r="AQ52" s="16">
        <f>AQ53</f>
        <v>0</v>
      </c>
      <c r="AR52" s="15">
        <f aca="true" t="shared" si="102" ref="AR52:AU53">AR53</f>
        <v>0</v>
      </c>
      <c r="AS52" s="15">
        <f t="shared" si="102"/>
        <v>0</v>
      </c>
      <c r="AT52" s="15">
        <f t="shared" si="102"/>
        <v>0</v>
      </c>
      <c r="AU52" s="15">
        <f t="shared" si="102"/>
        <v>0</v>
      </c>
      <c r="AV52" s="16">
        <f aca="true" t="shared" si="103" ref="AV52:AY53">AV53</f>
        <v>19462</v>
      </c>
      <c r="AW52" s="16">
        <f t="shared" si="103"/>
        <v>0</v>
      </c>
      <c r="AX52" s="16">
        <f t="shared" si="103"/>
        <v>12557</v>
      </c>
      <c r="AY52" s="16">
        <f t="shared" si="103"/>
        <v>0</v>
      </c>
      <c r="AZ52" s="35">
        <f t="shared" si="6"/>
        <v>64.52060425444456</v>
      </c>
      <c r="BA52" s="35"/>
    </row>
    <row r="53" spans="1:53" ht="33">
      <c r="A53" s="13" t="s">
        <v>18</v>
      </c>
      <c r="B53" s="15">
        <f aca="true" t="shared" si="104" ref="B53:B61">B52</f>
        <v>912</v>
      </c>
      <c r="C53" s="14" t="s">
        <v>24</v>
      </c>
      <c r="D53" s="14" t="s">
        <v>7</v>
      </c>
      <c r="E53" s="17" t="s">
        <v>46</v>
      </c>
      <c r="F53" s="14" t="s">
        <v>19</v>
      </c>
      <c r="G53" s="14"/>
      <c r="H53" s="15">
        <f>H54</f>
        <v>20537</v>
      </c>
      <c r="I53" s="15">
        <f t="shared" si="98"/>
        <v>0</v>
      </c>
      <c r="J53" s="15">
        <f t="shared" si="98"/>
        <v>0</v>
      </c>
      <c r="K53" s="15">
        <f t="shared" si="98"/>
        <v>0</v>
      </c>
      <c r="L53" s="15">
        <f t="shared" si="98"/>
        <v>0</v>
      </c>
      <c r="M53" s="15">
        <f t="shared" si="98"/>
        <v>0</v>
      </c>
      <c r="N53" s="15">
        <f t="shared" si="98"/>
        <v>0</v>
      </c>
      <c r="O53" s="15">
        <f t="shared" si="98"/>
        <v>0</v>
      </c>
      <c r="P53" s="15">
        <f t="shared" si="98"/>
        <v>0</v>
      </c>
      <c r="Q53" s="15">
        <f t="shared" si="98"/>
        <v>0</v>
      </c>
      <c r="R53" s="15">
        <f t="shared" si="98"/>
        <v>20537</v>
      </c>
      <c r="S53" s="15">
        <f t="shared" si="98"/>
        <v>0</v>
      </c>
      <c r="T53" s="15">
        <f t="shared" si="98"/>
        <v>0</v>
      </c>
      <c r="U53" s="15">
        <f t="shared" si="98"/>
        <v>0</v>
      </c>
      <c r="V53" s="15">
        <f t="shared" si="98"/>
        <v>0</v>
      </c>
      <c r="W53" s="15">
        <f t="shared" si="98"/>
        <v>0</v>
      </c>
      <c r="X53" s="15">
        <f>X54</f>
        <v>20537</v>
      </c>
      <c r="Y53" s="15">
        <f>Y54</f>
        <v>0</v>
      </c>
      <c r="Z53" s="15">
        <f t="shared" si="99"/>
        <v>0</v>
      </c>
      <c r="AA53" s="15">
        <f t="shared" si="99"/>
        <v>0</v>
      </c>
      <c r="AB53" s="15">
        <f t="shared" si="99"/>
        <v>0</v>
      </c>
      <c r="AC53" s="15">
        <f t="shared" si="99"/>
        <v>0</v>
      </c>
      <c r="AD53" s="15">
        <f>AD54</f>
        <v>20537</v>
      </c>
      <c r="AE53" s="15">
        <f>AE54</f>
        <v>0</v>
      </c>
      <c r="AF53" s="15">
        <f t="shared" si="100"/>
        <v>0</v>
      </c>
      <c r="AG53" s="15">
        <f t="shared" si="100"/>
        <v>0</v>
      </c>
      <c r="AH53" s="15">
        <f t="shared" si="100"/>
        <v>0</v>
      </c>
      <c r="AI53" s="15">
        <f t="shared" si="100"/>
        <v>0</v>
      </c>
      <c r="AJ53" s="15">
        <f>AJ54</f>
        <v>20537</v>
      </c>
      <c r="AK53" s="15">
        <f>AK54</f>
        <v>0</v>
      </c>
      <c r="AL53" s="15">
        <f t="shared" si="101"/>
        <v>-1075</v>
      </c>
      <c r="AM53" s="15">
        <f t="shared" si="101"/>
        <v>0</v>
      </c>
      <c r="AN53" s="15">
        <f t="shared" si="101"/>
        <v>0</v>
      </c>
      <c r="AO53" s="15">
        <f t="shared" si="101"/>
        <v>0</v>
      </c>
      <c r="AP53" s="15">
        <f>AP54</f>
        <v>19462</v>
      </c>
      <c r="AQ53" s="15">
        <f>AQ54</f>
        <v>0</v>
      </c>
      <c r="AR53" s="15">
        <f t="shared" si="102"/>
        <v>0</v>
      </c>
      <c r="AS53" s="15">
        <f t="shared" si="102"/>
        <v>0</v>
      </c>
      <c r="AT53" s="15">
        <f t="shared" si="102"/>
        <v>0</v>
      </c>
      <c r="AU53" s="15">
        <f t="shared" si="102"/>
        <v>0</v>
      </c>
      <c r="AV53" s="15">
        <f t="shared" si="103"/>
        <v>19462</v>
      </c>
      <c r="AW53" s="15">
        <f t="shared" si="103"/>
        <v>0</v>
      </c>
      <c r="AX53" s="15">
        <f t="shared" si="103"/>
        <v>12557</v>
      </c>
      <c r="AY53" s="15">
        <f t="shared" si="103"/>
        <v>0</v>
      </c>
      <c r="AZ53" s="35">
        <f t="shared" si="6"/>
        <v>64.52060425444456</v>
      </c>
      <c r="BA53" s="35"/>
    </row>
    <row r="54" spans="1:53" ht="16.5">
      <c r="A54" s="13" t="s">
        <v>68</v>
      </c>
      <c r="B54" s="15">
        <f t="shared" si="104"/>
        <v>912</v>
      </c>
      <c r="C54" s="14" t="s">
        <v>24</v>
      </c>
      <c r="D54" s="14" t="s">
        <v>7</v>
      </c>
      <c r="E54" s="17" t="s">
        <v>46</v>
      </c>
      <c r="F54" s="14" t="s">
        <v>72</v>
      </c>
      <c r="G54" s="14">
        <v>610</v>
      </c>
      <c r="H54" s="15">
        <v>20537</v>
      </c>
      <c r="I54" s="16"/>
      <c r="J54" s="33"/>
      <c r="K54" s="33"/>
      <c r="L54" s="33"/>
      <c r="M54" s="33"/>
      <c r="N54" s="15"/>
      <c r="O54" s="15"/>
      <c r="P54" s="15"/>
      <c r="Q54" s="15"/>
      <c r="R54" s="15">
        <f>H54+N54+O54+P54+Q54</f>
        <v>20537</v>
      </c>
      <c r="S54" s="16">
        <f>I54+O54</f>
        <v>0</v>
      </c>
      <c r="T54" s="15"/>
      <c r="U54" s="15"/>
      <c r="V54" s="15"/>
      <c r="W54" s="15"/>
      <c r="X54" s="15">
        <f>R54+T54+U54+V54+W54</f>
        <v>20537</v>
      </c>
      <c r="Y54" s="16">
        <f>S54+U54</f>
        <v>0</v>
      </c>
      <c r="Z54" s="15"/>
      <c r="AA54" s="15"/>
      <c r="AB54" s="15"/>
      <c r="AC54" s="15"/>
      <c r="AD54" s="15">
        <f>X54+Z54+AA54+AB54+AC54</f>
        <v>20537</v>
      </c>
      <c r="AE54" s="16">
        <f>Y54+AA54</f>
        <v>0</v>
      </c>
      <c r="AF54" s="15"/>
      <c r="AG54" s="15"/>
      <c r="AH54" s="15"/>
      <c r="AI54" s="15"/>
      <c r="AJ54" s="15">
        <f>AD54+AF54+AG54+AH54+AI54</f>
        <v>20537</v>
      </c>
      <c r="AK54" s="16">
        <f>AE54+AG54</f>
        <v>0</v>
      </c>
      <c r="AL54" s="15">
        <v>-1075</v>
      </c>
      <c r="AM54" s="15"/>
      <c r="AN54" s="15"/>
      <c r="AO54" s="15"/>
      <c r="AP54" s="15">
        <f>AJ54+AL54+AM54+AN54+AO54</f>
        <v>19462</v>
      </c>
      <c r="AQ54" s="16">
        <f>AK54+AM54</f>
        <v>0</v>
      </c>
      <c r="AR54" s="15"/>
      <c r="AS54" s="15"/>
      <c r="AT54" s="15"/>
      <c r="AU54" s="15"/>
      <c r="AV54" s="15">
        <f>AP54+AR54+AS54+AT54+AU54</f>
        <v>19462</v>
      </c>
      <c r="AW54" s="16">
        <f>AQ54+AS54</f>
        <v>0</v>
      </c>
      <c r="AX54" s="15">
        <v>12557</v>
      </c>
      <c r="AY54" s="16">
        <f>AS54+AU54</f>
        <v>0</v>
      </c>
      <c r="AZ54" s="35">
        <f t="shared" si="6"/>
        <v>64.52060425444456</v>
      </c>
      <c r="BA54" s="35"/>
    </row>
    <row r="55" spans="1:53" ht="16.5">
      <c r="A55" s="13" t="s">
        <v>47</v>
      </c>
      <c r="B55" s="15">
        <f t="shared" si="104"/>
        <v>912</v>
      </c>
      <c r="C55" s="14" t="s">
        <v>24</v>
      </c>
      <c r="D55" s="14" t="s">
        <v>7</v>
      </c>
      <c r="E55" s="17" t="s">
        <v>48</v>
      </c>
      <c r="F55" s="14"/>
      <c r="G55" s="14"/>
      <c r="H55" s="16">
        <f>H56</f>
        <v>79615</v>
      </c>
      <c r="I55" s="16">
        <f aca="true" t="shared" si="105" ref="I55:Z56">I56</f>
        <v>0</v>
      </c>
      <c r="J55" s="16">
        <f t="shared" si="105"/>
        <v>0</v>
      </c>
      <c r="K55" s="16">
        <f t="shared" si="105"/>
        <v>0</v>
      </c>
      <c r="L55" s="16">
        <f t="shared" si="105"/>
        <v>0</v>
      </c>
      <c r="M55" s="16">
        <f t="shared" si="105"/>
        <v>0</v>
      </c>
      <c r="N55" s="15">
        <f t="shared" si="105"/>
        <v>0</v>
      </c>
      <c r="O55" s="15">
        <f t="shared" si="105"/>
        <v>0</v>
      </c>
      <c r="P55" s="15">
        <f t="shared" si="105"/>
        <v>0</v>
      </c>
      <c r="Q55" s="15">
        <f t="shared" si="105"/>
        <v>0</v>
      </c>
      <c r="R55" s="16">
        <f t="shared" si="105"/>
        <v>79615</v>
      </c>
      <c r="S55" s="16">
        <f t="shared" si="105"/>
        <v>0</v>
      </c>
      <c r="T55" s="15">
        <f t="shared" si="105"/>
        <v>0</v>
      </c>
      <c r="U55" s="15">
        <f t="shared" si="105"/>
        <v>0</v>
      </c>
      <c r="V55" s="15">
        <f t="shared" si="105"/>
        <v>0</v>
      </c>
      <c r="W55" s="15">
        <f t="shared" si="105"/>
        <v>0</v>
      </c>
      <c r="X55" s="16">
        <f t="shared" si="105"/>
        <v>79615</v>
      </c>
      <c r="Y55" s="16">
        <f>Y56</f>
        <v>0</v>
      </c>
      <c r="Z55" s="15">
        <f t="shared" si="105"/>
        <v>0</v>
      </c>
      <c r="AA55" s="15">
        <f aca="true" t="shared" si="106" ref="Z55:AC56">AA56</f>
        <v>0</v>
      </c>
      <c r="AB55" s="15">
        <f t="shared" si="106"/>
        <v>0</v>
      </c>
      <c r="AC55" s="15">
        <f t="shared" si="106"/>
        <v>0</v>
      </c>
      <c r="AD55" s="16">
        <f>AD56</f>
        <v>79615</v>
      </c>
      <c r="AE55" s="16">
        <f>AE56</f>
        <v>0</v>
      </c>
      <c r="AF55" s="15">
        <f aca="true" t="shared" si="107" ref="AF55:AI56">AF56</f>
        <v>0</v>
      </c>
      <c r="AG55" s="15">
        <f t="shared" si="107"/>
        <v>0</v>
      </c>
      <c r="AH55" s="15">
        <f t="shared" si="107"/>
        <v>0</v>
      </c>
      <c r="AI55" s="15">
        <f t="shared" si="107"/>
        <v>0</v>
      </c>
      <c r="AJ55" s="16">
        <f>AJ56</f>
        <v>79615</v>
      </c>
      <c r="AK55" s="16">
        <f>AK56</f>
        <v>0</v>
      </c>
      <c r="AL55" s="15">
        <f aca="true" t="shared" si="108" ref="AL55:AO56">AL56</f>
        <v>-1499</v>
      </c>
      <c r="AM55" s="15">
        <f t="shared" si="108"/>
        <v>0</v>
      </c>
      <c r="AN55" s="15">
        <f t="shared" si="108"/>
        <v>0</v>
      </c>
      <c r="AO55" s="15">
        <f t="shared" si="108"/>
        <v>0</v>
      </c>
      <c r="AP55" s="16">
        <f>AP56</f>
        <v>78116</v>
      </c>
      <c r="AQ55" s="16">
        <f>AQ56</f>
        <v>0</v>
      </c>
      <c r="AR55" s="15">
        <f aca="true" t="shared" si="109" ref="AR55:AU56">AR56</f>
        <v>0</v>
      </c>
      <c r="AS55" s="15">
        <f t="shared" si="109"/>
        <v>0</v>
      </c>
      <c r="AT55" s="15">
        <f t="shared" si="109"/>
        <v>0</v>
      </c>
      <c r="AU55" s="15">
        <f t="shared" si="109"/>
        <v>0</v>
      </c>
      <c r="AV55" s="16">
        <f aca="true" t="shared" si="110" ref="AV55:AY56">AV56</f>
        <v>78116</v>
      </c>
      <c r="AW55" s="16">
        <f t="shared" si="110"/>
        <v>0</v>
      </c>
      <c r="AX55" s="16">
        <f t="shared" si="110"/>
        <v>55472</v>
      </c>
      <c r="AY55" s="16">
        <f t="shared" si="110"/>
        <v>0</v>
      </c>
      <c r="AZ55" s="35">
        <f t="shared" si="6"/>
        <v>71.01234062163961</v>
      </c>
      <c r="BA55" s="35"/>
    </row>
    <row r="56" spans="1:53" ht="33">
      <c r="A56" s="13" t="s">
        <v>18</v>
      </c>
      <c r="B56" s="15">
        <f t="shared" si="104"/>
        <v>912</v>
      </c>
      <c r="C56" s="14" t="s">
        <v>24</v>
      </c>
      <c r="D56" s="14" t="s">
        <v>7</v>
      </c>
      <c r="E56" s="17" t="s">
        <v>48</v>
      </c>
      <c r="F56" s="14" t="s">
        <v>19</v>
      </c>
      <c r="G56" s="14"/>
      <c r="H56" s="15">
        <f>H57</f>
        <v>79615</v>
      </c>
      <c r="I56" s="15">
        <f t="shared" si="105"/>
        <v>0</v>
      </c>
      <c r="J56" s="15">
        <f t="shared" si="105"/>
        <v>0</v>
      </c>
      <c r="K56" s="15">
        <f t="shared" si="105"/>
        <v>0</v>
      </c>
      <c r="L56" s="15">
        <f t="shared" si="105"/>
        <v>0</v>
      </c>
      <c r="M56" s="15">
        <f t="shared" si="105"/>
        <v>0</v>
      </c>
      <c r="N56" s="15">
        <f t="shared" si="105"/>
        <v>0</v>
      </c>
      <c r="O56" s="15">
        <f t="shared" si="105"/>
        <v>0</v>
      </c>
      <c r="P56" s="15">
        <f t="shared" si="105"/>
        <v>0</v>
      </c>
      <c r="Q56" s="15">
        <f t="shared" si="105"/>
        <v>0</v>
      </c>
      <c r="R56" s="15">
        <f t="shared" si="105"/>
        <v>79615</v>
      </c>
      <c r="S56" s="15">
        <f t="shared" si="105"/>
        <v>0</v>
      </c>
      <c r="T56" s="15">
        <f t="shared" si="105"/>
        <v>0</v>
      </c>
      <c r="U56" s="15">
        <f t="shared" si="105"/>
        <v>0</v>
      </c>
      <c r="V56" s="15">
        <f t="shared" si="105"/>
        <v>0</v>
      </c>
      <c r="W56" s="15">
        <f t="shared" si="105"/>
        <v>0</v>
      </c>
      <c r="X56" s="15">
        <f>X57</f>
        <v>79615</v>
      </c>
      <c r="Y56" s="15">
        <f>Y57</f>
        <v>0</v>
      </c>
      <c r="Z56" s="15">
        <f t="shared" si="106"/>
        <v>0</v>
      </c>
      <c r="AA56" s="15">
        <f t="shared" si="106"/>
        <v>0</v>
      </c>
      <c r="AB56" s="15">
        <f t="shared" si="106"/>
        <v>0</v>
      </c>
      <c r="AC56" s="15">
        <f t="shared" si="106"/>
        <v>0</v>
      </c>
      <c r="AD56" s="15">
        <f>AD57</f>
        <v>79615</v>
      </c>
      <c r="AE56" s="15">
        <f>AE57</f>
        <v>0</v>
      </c>
      <c r="AF56" s="15">
        <f t="shared" si="107"/>
        <v>0</v>
      </c>
      <c r="AG56" s="15">
        <f t="shared" si="107"/>
        <v>0</v>
      </c>
      <c r="AH56" s="15">
        <f t="shared" si="107"/>
        <v>0</v>
      </c>
      <c r="AI56" s="15">
        <f t="shared" si="107"/>
        <v>0</v>
      </c>
      <c r="AJ56" s="15">
        <f>AJ57</f>
        <v>79615</v>
      </c>
      <c r="AK56" s="15">
        <f>AK57</f>
        <v>0</v>
      </c>
      <c r="AL56" s="15">
        <f t="shared" si="108"/>
        <v>-1499</v>
      </c>
      <c r="AM56" s="15">
        <f t="shared" si="108"/>
        <v>0</v>
      </c>
      <c r="AN56" s="15">
        <f t="shared" si="108"/>
        <v>0</v>
      </c>
      <c r="AO56" s="15">
        <f t="shared" si="108"/>
        <v>0</v>
      </c>
      <c r="AP56" s="15">
        <f>AP57</f>
        <v>78116</v>
      </c>
      <c r="AQ56" s="15">
        <f>AQ57</f>
        <v>0</v>
      </c>
      <c r="AR56" s="15">
        <f t="shared" si="109"/>
        <v>0</v>
      </c>
      <c r="AS56" s="15">
        <f t="shared" si="109"/>
        <v>0</v>
      </c>
      <c r="AT56" s="15">
        <f t="shared" si="109"/>
        <v>0</v>
      </c>
      <c r="AU56" s="15">
        <f t="shared" si="109"/>
        <v>0</v>
      </c>
      <c r="AV56" s="15">
        <f t="shared" si="110"/>
        <v>78116</v>
      </c>
      <c r="AW56" s="15">
        <f t="shared" si="110"/>
        <v>0</v>
      </c>
      <c r="AX56" s="15">
        <f t="shared" si="110"/>
        <v>55472</v>
      </c>
      <c r="AY56" s="15">
        <f t="shared" si="110"/>
        <v>0</v>
      </c>
      <c r="AZ56" s="35">
        <f t="shared" si="6"/>
        <v>71.01234062163961</v>
      </c>
      <c r="BA56" s="35"/>
    </row>
    <row r="57" spans="1:53" ht="16.5">
      <c r="A57" s="13" t="s">
        <v>68</v>
      </c>
      <c r="B57" s="15">
        <f t="shared" si="104"/>
        <v>912</v>
      </c>
      <c r="C57" s="14" t="s">
        <v>24</v>
      </c>
      <c r="D57" s="14" t="s">
        <v>7</v>
      </c>
      <c r="E57" s="17" t="s">
        <v>48</v>
      </c>
      <c r="F57" s="14" t="s">
        <v>72</v>
      </c>
      <c r="G57" s="14">
        <v>610</v>
      </c>
      <c r="H57" s="15">
        <v>79615</v>
      </c>
      <c r="I57" s="16"/>
      <c r="J57" s="33"/>
      <c r="K57" s="33"/>
      <c r="L57" s="33"/>
      <c r="M57" s="33"/>
      <c r="N57" s="15"/>
      <c r="O57" s="15"/>
      <c r="P57" s="15"/>
      <c r="Q57" s="15"/>
      <c r="R57" s="15">
        <f>H57+N57+O57+P57+Q57</f>
        <v>79615</v>
      </c>
      <c r="S57" s="16">
        <f>I57+O57</f>
        <v>0</v>
      </c>
      <c r="T57" s="15"/>
      <c r="U57" s="15"/>
      <c r="V57" s="15"/>
      <c r="W57" s="15"/>
      <c r="X57" s="15">
        <f>R57+T57+U57+V57+W57</f>
        <v>79615</v>
      </c>
      <c r="Y57" s="16">
        <f>S57+U57</f>
        <v>0</v>
      </c>
      <c r="Z57" s="15"/>
      <c r="AA57" s="15"/>
      <c r="AB57" s="15"/>
      <c r="AC57" s="15"/>
      <c r="AD57" s="15">
        <f>X57+Z57+AA57+AB57+AC57</f>
        <v>79615</v>
      </c>
      <c r="AE57" s="16">
        <f>Y57+AA57</f>
        <v>0</v>
      </c>
      <c r="AF57" s="15"/>
      <c r="AG57" s="15"/>
      <c r="AH57" s="15"/>
      <c r="AI57" s="15"/>
      <c r="AJ57" s="15">
        <f>AD57+AF57+AG57+AH57+AI57</f>
        <v>79615</v>
      </c>
      <c r="AK57" s="16">
        <f>AE57+AG57</f>
        <v>0</v>
      </c>
      <c r="AL57" s="15">
        <v>-1499</v>
      </c>
      <c r="AM57" s="15"/>
      <c r="AN57" s="15"/>
      <c r="AO57" s="15"/>
      <c r="AP57" s="15">
        <f>AJ57+AL57+AM57+AN57+AO57</f>
        <v>78116</v>
      </c>
      <c r="AQ57" s="16">
        <f>AK57+AM57</f>
        <v>0</v>
      </c>
      <c r="AR57" s="15"/>
      <c r="AS57" s="15"/>
      <c r="AT57" s="15"/>
      <c r="AU57" s="15"/>
      <c r="AV57" s="15">
        <f>AP57+AR57+AS57+AT57+AU57</f>
        <v>78116</v>
      </c>
      <c r="AW57" s="16">
        <f>AQ57+AS57</f>
        <v>0</v>
      </c>
      <c r="AX57" s="15">
        <v>55472</v>
      </c>
      <c r="AY57" s="16">
        <f>AS57+AU57</f>
        <v>0</v>
      </c>
      <c r="AZ57" s="35">
        <f t="shared" si="6"/>
        <v>71.01234062163961</v>
      </c>
      <c r="BA57" s="35"/>
    </row>
    <row r="58" spans="1:53" ht="33">
      <c r="A58" s="13" t="s">
        <v>49</v>
      </c>
      <c r="B58" s="15">
        <f t="shared" si="104"/>
        <v>912</v>
      </c>
      <c r="C58" s="14" t="s">
        <v>24</v>
      </c>
      <c r="D58" s="14" t="s">
        <v>7</v>
      </c>
      <c r="E58" s="17" t="s">
        <v>50</v>
      </c>
      <c r="F58" s="14"/>
      <c r="G58" s="14"/>
      <c r="H58" s="16">
        <f>H59</f>
        <v>95811</v>
      </c>
      <c r="I58" s="16">
        <f aca="true" t="shared" si="111" ref="I58:AC58">I59</f>
        <v>0</v>
      </c>
      <c r="J58" s="16">
        <f t="shared" si="111"/>
        <v>0</v>
      </c>
      <c r="K58" s="16">
        <f t="shared" si="111"/>
        <v>0</v>
      </c>
      <c r="L58" s="16">
        <f t="shared" si="111"/>
        <v>0</v>
      </c>
      <c r="M58" s="16">
        <f t="shared" si="111"/>
        <v>0</v>
      </c>
      <c r="N58" s="15">
        <f t="shared" si="111"/>
        <v>0</v>
      </c>
      <c r="O58" s="15">
        <f t="shared" si="111"/>
        <v>0</v>
      </c>
      <c r="P58" s="15">
        <f t="shared" si="111"/>
        <v>0</v>
      </c>
      <c r="Q58" s="15">
        <f t="shared" si="111"/>
        <v>0</v>
      </c>
      <c r="R58" s="16">
        <f t="shared" si="111"/>
        <v>95811</v>
      </c>
      <c r="S58" s="16">
        <f t="shared" si="111"/>
        <v>0</v>
      </c>
      <c r="T58" s="15">
        <f t="shared" si="111"/>
        <v>0</v>
      </c>
      <c r="U58" s="15">
        <f t="shared" si="111"/>
        <v>0</v>
      </c>
      <c r="V58" s="15">
        <f t="shared" si="111"/>
        <v>0</v>
      </c>
      <c r="W58" s="15">
        <f t="shared" si="111"/>
        <v>0</v>
      </c>
      <c r="X58" s="16">
        <f t="shared" si="111"/>
        <v>95811</v>
      </c>
      <c r="Y58" s="16">
        <f t="shared" si="111"/>
        <v>0</v>
      </c>
      <c r="Z58" s="15">
        <f t="shared" si="111"/>
        <v>0</v>
      </c>
      <c r="AA58" s="15">
        <f t="shared" si="111"/>
        <v>0</v>
      </c>
      <c r="AB58" s="15">
        <f t="shared" si="111"/>
        <v>0</v>
      </c>
      <c r="AC58" s="15">
        <f t="shared" si="111"/>
        <v>0</v>
      </c>
      <c r="AD58" s="16">
        <f aca="true" t="shared" si="112" ref="AD58:AY58">AD59</f>
        <v>95811</v>
      </c>
      <c r="AE58" s="16">
        <f t="shared" si="112"/>
        <v>0</v>
      </c>
      <c r="AF58" s="15">
        <f t="shared" si="112"/>
        <v>0</v>
      </c>
      <c r="AG58" s="15">
        <f t="shared" si="112"/>
        <v>0</v>
      </c>
      <c r="AH58" s="15">
        <f t="shared" si="112"/>
        <v>0</v>
      </c>
      <c r="AI58" s="15">
        <f t="shared" si="112"/>
        <v>0</v>
      </c>
      <c r="AJ58" s="16">
        <f t="shared" si="112"/>
        <v>95811</v>
      </c>
      <c r="AK58" s="16">
        <f t="shared" si="112"/>
        <v>0</v>
      </c>
      <c r="AL58" s="15">
        <f t="shared" si="112"/>
        <v>-4425</v>
      </c>
      <c r="AM58" s="15">
        <f t="shared" si="112"/>
        <v>0</v>
      </c>
      <c r="AN58" s="15">
        <f t="shared" si="112"/>
        <v>0</v>
      </c>
      <c r="AO58" s="15">
        <f t="shared" si="112"/>
        <v>0</v>
      </c>
      <c r="AP58" s="16">
        <f t="shared" si="112"/>
        <v>91386</v>
      </c>
      <c r="AQ58" s="16">
        <f t="shared" si="112"/>
        <v>0</v>
      </c>
      <c r="AR58" s="15">
        <f t="shared" si="112"/>
        <v>0</v>
      </c>
      <c r="AS58" s="15">
        <f t="shared" si="112"/>
        <v>0</v>
      </c>
      <c r="AT58" s="15">
        <f t="shared" si="112"/>
        <v>0</v>
      </c>
      <c r="AU58" s="15">
        <f t="shared" si="112"/>
        <v>0</v>
      </c>
      <c r="AV58" s="16">
        <f t="shared" si="112"/>
        <v>91386</v>
      </c>
      <c r="AW58" s="16">
        <f t="shared" si="112"/>
        <v>0</v>
      </c>
      <c r="AX58" s="16">
        <f t="shared" si="112"/>
        <v>63236</v>
      </c>
      <c r="AY58" s="16">
        <f t="shared" si="112"/>
        <v>0</v>
      </c>
      <c r="AZ58" s="35">
        <f t="shared" si="6"/>
        <v>69.1965946643906</v>
      </c>
      <c r="BA58" s="35"/>
    </row>
    <row r="59" spans="1:53" ht="33">
      <c r="A59" s="13" t="s">
        <v>18</v>
      </c>
      <c r="B59" s="15">
        <f t="shared" si="104"/>
        <v>912</v>
      </c>
      <c r="C59" s="14" t="s">
        <v>24</v>
      </c>
      <c r="D59" s="14" t="s">
        <v>7</v>
      </c>
      <c r="E59" s="17" t="s">
        <v>50</v>
      </c>
      <c r="F59" s="14" t="s">
        <v>19</v>
      </c>
      <c r="G59" s="14"/>
      <c r="H59" s="15">
        <f>H60+H61</f>
        <v>95811</v>
      </c>
      <c r="I59" s="15">
        <f aca="true" t="shared" si="113" ref="I59:S59">I60+I61</f>
        <v>0</v>
      </c>
      <c r="J59" s="15">
        <f t="shared" si="113"/>
        <v>0</v>
      </c>
      <c r="K59" s="15">
        <f t="shared" si="113"/>
        <v>0</v>
      </c>
      <c r="L59" s="15">
        <f t="shared" si="113"/>
        <v>0</v>
      </c>
      <c r="M59" s="15">
        <f t="shared" si="113"/>
        <v>0</v>
      </c>
      <c r="N59" s="15">
        <f t="shared" si="113"/>
        <v>0</v>
      </c>
      <c r="O59" s="15">
        <f t="shared" si="113"/>
        <v>0</v>
      </c>
      <c r="P59" s="15">
        <f t="shared" si="113"/>
        <v>0</v>
      </c>
      <c r="Q59" s="15">
        <f t="shared" si="113"/>
        <v>0</v>
      </c>
      <c r="R59" s="15">
        <f t="shared" si="113"/>
        <v>95811</v>
      </c>
      <c r="S59" s="15">
        <f t="shared" si="113"/>
        <v>0</v>
      </c>
      <c r="T59" s="15">
        <f aca="true" t="shared" si="114" ref="T59:Y59">T60+T61</f>
        <v>0</v>
      </c>
      <c r="U59" s="15">
        <f t="shared" si="114"/>
        <v>0</v>
      </c>
      <c r="V59" s="15">
        <f t="shared" si="114"/>
        <v>0</v>
      </c>
      <c r="W59" s="15">
        <f t="shared" si="114"/>
        <v>0</v>
      </c>
      <c r="X59" s="15">
        <f t="shared" si="114"/>
        <v>95811</v>
      </c>
      <c r="Y59" s="15">
        <f t="shared" si="114"/>
        <v>0</v>
      </c>
      <c r="Z59" s="15">
        <f aca="true" t="shared" si="115" ref="Z59:AE59">Z60+Z61</f>
        <v>0</v>
      </c>
      <c r="AA59" s="15">
        <f t="shared" si="115"/>
        <v>0</v>
      </c>
      <c r="AB59" s="15">
        <f t="shared" si="115"/>
        <v>0</v>
      </c>
      <c r="AC59" s="15">
        <f t="shared" si="115"/>
        <v>0</v>
      </c>
      <c r="AD59" s="15">
        <f t="shared" si="115"/>
        <v>95811</v>
      </c>
      <c r="AE59" s="15">
        <f t="shared" si="115"/>
        <v>0</v>
      </c>
      <c r="AF59" s="15">
        <f aca="true" t="shared" si="116" ref="AF59:AK59">AF60+AF61</f>
        <v>0</v>
      </c>
      <c r="AG59" s="15">
        <f t="shared" si="116"/>
        <v>0</v>
      </c>
      <c r="AH59" s="15">
        <f t="shared" si="116"/>
        <v>0</v>
      </c>
      <c r="AI59" s="15">
        <f t="shared" si="116"/>
        <v>0</v>
      </c>
      <c r="AJ59" s="15">
        <f t="shared" si="116"/>
        <v>95811</v>
      </c>
      <c r="AK59" s="15">
        <f t="shared" si="116"/>
        <v>0</v>
      </c>
      <c r="AL59" s="15">
        <f aca="true" t="shared" si="117" ref="AL59:AQ59">AL60+AL61</f>
        <v>-4425</v>
      </c>
      <c r="AM59" s="15">
        <f t="shared" si="117"/>
        <v>0</v>
      </c>
      <c r="AN59" s="15">
        <f t="shared" si="117"/>
        <v>0</v>
      </c>
      <c r="AO59" s="15">
        <f t="shared" si="117"/>
        <v>0</v>
      </c>
      <c r="AP59" s="15">
        <f t="shared" si="117"/>
        <v>91386</v>
      </c>
      <c r="AQ59" s="15">
        <f t="shared" si="117"/>
        <v>0</v>
      </c>
      <c r="AR59" s="15">
        <f aca="true" t="shared" si="118" ref="AR59:AW59">AR60+AR61</f>
        <v>0</v>
      </c>
      <c r="AS59" s="15">
        <f t="shared" si="118"/>
        <v>0</v>
      </c>
      <c r="AT59" s="15">
        <f t="shared" si="118"/>
        <v>0</v>
      </c>
      <c r="AU59" s="15">
        <f t="shared" si="118"/>
        <v>0</v>
      </c>
      <c r="AV59" s="15">
        <f t="shared" si="118"/>
        <v>91386</v>
      </c>
      <c r="AW59" s="15">
        <f t="shared" si="118"/>
        <v>0</v>
      </c>
      <c r="AX59" s="15">
        <f>AX60+AX61</f>
        <v>63236</v>
      </c>
      <c r="AY59" s="15">
        <f>AY60+AY61</f>
        <v>0</v>
      </c>
      <c r="AZ59" s="35">
        <f aca="true" t="shared" si="119" ref="AZ59:AZ119">AX59/AV59*100</f>
        <v>69.1965946643906</v>
      </c>
      <c r="BA59" s="35"/>
    </row>
    <row r="60" spans="1:53" ht="16.5">
      <c r="A60" s="13" t="s">
        <v>68</v>
      </c>
      <c r="B60" s="15">
        <f t="shared" si="104"/>
        <v>912</v>
      </c>
      <c r="C60" s="14" t="s">
        <v>24</v>
      </c>
      <c r="D60" s="14" t="s">
        <v>7</v>
      </c>
      <c r="E60" s="17" t="s">
        <v>50</v>
      </c>
      <c r="F60" s="14" t="s">
        <v>72</v>
      </c>
      <c r="G60" s="14">
        <v>610</v>
      </c>
      <c r="H60" s="15">
        <v>59899</v>
      </c>
      <c r="I60" s="16"/>
      <c r="J60" s="33"/>
      <c r="K60" s="33"/>
      <c r="L60" s="33"/>
      <c r="M60" s="33"/>
      <c r="N60" s="15"/>
      <c r="O60" s="15"/>
      <c r="P60" s="15"/>
      <c r="Q60" s="15"/>
      <c r="R60" s="15">
        <f>H60+N60+O60+P60+Q60</f>
        <v>59899</v>
      </c>
      <c r="S60" s="16">
        <f>I60+O60</f>
        <v>0</v>
      </c>
      <c r="T60" s="15"/>
      <c r="U60" s="15"/>
      <c r="V60" s="15"/>
      <c r="W60" s="15"/>
      <c r="X60" s="15">
        <f>R60+T60+U60+V60+W60</f>
        <v>59899</v>
      </c>
      <c r="Y60" s="16">
        <f>S60+U60</f>
        <v>0</v>
      </c>
      <c r="Z60" s="15"/>
      <c r="AA60" s="15"/>
      <c r="AB60" s="15"/>
      <c r="AC60" s="15"/>
      <c r="AD60" s="15">
        <f>X60+Z60+AA60+AB60+AC60</f>
        <v>59899</v>
      </c>
      <c r="AE60" s="16">
        <f>Y60+AA60</f>
        <v>0</v>
      </c>
      <c r="AF60" s="15"/>
      <c r="AG60" s="15"/>
      <c r="AH60" s="15"/>
      <c r="AI60" s="15"/>
      <c r="AJ60" s="15">
        <f>AD60+AF60+AG60+AH60+AI60</f>
        <v>59899</v>
      </c>
      <c r="AK60" s="16">
        <f>AE60+AG60</f>
        <v>0</v>
      </c>
      <c r="AL60" s="15">
        <v>-2105</v>
      </c>
      <c r="AM60" s="15"/>
      <c r="AN60" s="15"/>
      <c r="AO60" s="15"/>
      <c r="AP60" s="15">
        <f>AJ60+AL60+AM60+AN60+AO60</f>
        <v>57794</v>
      </c>
      <c r="AQ60" s="16">
        <f>AK60+AM60</f>
        <v>0</v>
      </c>
      <c r="AR60" s="15"/>
      <c r="AS60" s="15"/>
      <c r="AT60" s="15"/>
      <c r="AU60" s="15"/>
      <c r="AV60" s="15">
        <f>AP60+AR60+AS60+AT60+AU60</f>
        <v>57794</v>
      </c>
      <c r="AW60" s="16">
        <f>AQ60+AS60</f>
        <v>0</v>
      </c>
      <c r="AX60" s="15">
        <v>41335</v>
      </c>
      <c r="AY60" s="16">
        <f>AS60+AU60</f>
        <v>0</v>
      </c>
      <c r="AZ60" s="35">
        <f t="shared" si="119"/>
        <v>71.52126518323702</v>
      </c>
      <c r="BA60" s="35"/>
    </row>
    <row r="61" spans="1:53" ht="16.5">
      <c r="A61" s="19" t="s">
        <v>23</v>
      </c>
      <c r="B61" s="15">
        <f t="shared" si="104"/>
        <v>912</v>
      </c>
      <c r="C61" s="14" t="s">
        <v>24</v>
      </c>
      <c r="D61" s="14" t="s">
        <v>7</v>
      </c>
      <c r="E61" s="17" t="s">
        <v>50</v>
      </c>
      <c r="F61" s="14" t="s">
        <v>25</v>
      </c>
      <c r="G61" s="14">
        <v>620</v>
      </c>
      <c r="H61" s="15">
        <v>35912</v>
      </c>
      <c r="I61" s="16"/>
      <c r="J61" s="33"/>
      <c r="K61" s="33"/>
      <c r="L61" s="33"/>
      <c r="M61" s="33"/>
      <c r="N61" s="15"/>
      <c r="O61" s="15"/>
      <c r="P61" s="15"/>
      <c r="Q61" s="15"/>
      <c r="R61" s="15">
        <f>H61+N61+O61+P61+Q61</f>
        <v>35912</v>
      </c>
      <c r="S61" s="16">
        <f>I61+O61</f>
        <v>0</v>
      </c>
      <c r="T61" s="15"/>
      <c r="U61" s="15"/>
      <c r="V61" s="15"/>
      <c r="W61" s="15"/>
      <c r="X61" s="15">
        <f>R61+T61+U61+V61+W61</f>
        <v>35912</v>
      </c>
      <c r="Y61" s="16">
        <f>S61+U61</f>
        <v>0</v>
      </c>
      <c r="Z61" s="15"/>
      <c r="AA61" s="15"/>
      <c r="AB61" s="15"/>
      <c r="AC61" s="15"/>
      <c r="AD61" s="15">
        <f>X61+Z61+AA61+AB61+AC61</f>
        <v>35912</v>
      </c>
      <c r="AE61" s="16">
        <f>Y61+AA61</f>
        <v>0</v>
      </c>
      <c r="AF61" s="15"/>
      <c r="AG61" s="15"/>
      <c r="AH61" s="15"/>
      <c r="AI61" s="15"/>
      <c r="AJ61" s="15">
        <f>AD61+AF61+AG61+AH61+AI61</f>
        <v>35912</v>
      </c>
      <c r="AK61" s="16">
        <f>AE61+AG61</f>
        <v>0</v>
      </c>
      <c r="AL61" s="15">
        <v>-2320</v>
      </c>
      <c r="AM61" s="15"/>
      <c r="AN61" s="15"/>
      <c r="AO61" s="15"/>
      <c r="AP61" s="15">
        <f>AJ61+AL61+AM61+AN61+AO61</f>
        <v>33592</v>
      </c>
      <c r="AQ61" s="16">
        <f>AK61+AM61</f>
        <v>0</v>
      </c>
      <c r="AR61" s="15"/>
      <c r="AS61" s="15"/>
      <c r="AT61" s="15"/>
      <c r="AU61" s="15"/>
      <c r="AV61" s="15">
        <f>AP61+AR61+AS61+AT61+AU61</f>
        <v>33592</v>
      </c>
      <c r="AW61" s="16">
        <f>AQ61+AS61</f>
        <v>0</v>
      </c>
      <c r="AX61" s="15">
        <v>21901</v>
      </c>
      <c r="AY61" s="16">
        <f>AS61+AU61</f>
        <v>0</v>
      </c>
      <c r="AZ61" s="35">
        <f t="shared" si="119"/>
        <v>65.19707073112646</v>
      </c>
      <c r="BA61" s="35"/>
    </row>
    <row r="62" spans="1:53" ht="16.5">
      <c r="A62" s="13" t="s">
        <v>8</v>
      </c>
      <c r="B62" s="15">
        <f>B60</f>
        <v>912</v>
      </c>
      <c r="C62" s="14" t="s">
        <v>24</v>
      </c>
      <c r="D62" s="14" t="s">
        <v>7</v>
      </c>
      <c r="E62" s="17" t="s">
        <v>33</v>
      </c>
      <c r="F62" s="14"/>
      <c r="G62" s="14"/>
      <c r="H62" s="24">
        <f>H63+H67+H70+H73</f>
        <v>5696</v>
      </c>
      <c r="I62" s="24">
        <f aca="true" t="shared" si="120" ref="I62:S62">I63+I67+I70+I73</f>
        <v>0</v>
      </c>
      <c r="J62" s="24">
        <f t="shared" si="120"/>
        <v>0</v>
      </c>
      <c r="K62" s="24">
        <f t="shared" si="120"/>
        <v>0</v>
      </c>
      <c r="L62" s="24">
        <f t="shared" si="120"/>
        <v>0</v>
      </c>
      <c r="M62" s="24">
        <f t="shared" si="120"/>
        <v>0</v>
      </c>
      <c r="N62" s="15">
        <f t="shared" si="120"/>
        <v>0</v>
      </c>
      <c r="O62" s="15">
        <f t="shared" si="120"/>
        <v>0</v>
      </c>
      <c r="P62" s="15">
        <f t="shared" si="120"/>
        <v>0</v>
      </c>
      <c r="Q62" s="15">
        <f t="shared" si="120"/>
        <v>0</v>
      </c>
      <c r="R62" s="24">
        <f t="shared" si="120"/>
        <v>5696</v>
      </c>
      <c r="S62" s="24">
        <f t="shared" si="120"/>
        <v>0</v>
      </c>
      <c r="T62" s="15">
        <f aca="true" t="shared" si="121" ref="T62:Y62">T63+T67+T70+T73</f>
        <v>0</v>
      </c>
      <c r="U62" s="15">
        <f t="shared" si="121"/>
        <v>0</v>
      </c>
      <c r="V62" s="15">
        <f t="shared" si="121"/>
        <v>0</v>
      </c>
      <c r="W62" s="15">
        <f t="shared" si="121"/>
        <v>0</v>
      </c>
      <c r="X62" s="24">
        <f t="shared" si="121"/>
        <v>5696</v>
      </c>
      <c r="Y62" s="24">
        <f t="shared" si="121"/>
        <v>0</v>
      </c>
      <c r="Z62" s="15">
        <f aca="true" t="shared" si="122" ref="Z62:AE62">Z63+Z67+Z70+Z73</f>
        <v>0</v>
      </c>
      <c r="AA62" s="15">
        <f t="shared" si="122"/>
        <v>0</v>
      </c>
      <c r="AB62" s="15">
        <f t="shared" si="122"/>
        <v>0</v>
      </c>
      <c r="AC62" s="15">
        <f t="shared" si="122"/>
        <v>0</v>
      </c>
      <c r="AD62" s="24">
        <f t="shared" si="122"/>
        <v>5696</v>
      </c>
      <c r="AE62" s="24">
        <f t="shared" si="122"/>
        <v>0</v>
      </c>
      <c r="AF62" s="15">
        <f aca="true" t="shared" si="123" ref="AF62:AK62">AF63+AF67+AF70+AF73</f>
        <v>200</v>
      </c>
      <c r="AG62" s="15">
        <f t="shared" si="123"/>
        <v>0</v>
      </c>
      <c r="AH62" s="15">
        <f t="shared" si="123"/>
        <v>0</v>
      </c>
      <c r="AI62" s="15">
        <f t="shared" si="123"/>
        <v>0</v>
      </c>
      <c r="AJ62" s="24">
        <f t="shared" si="123"/>
        <v>5896</v>
      </c>
      <c r="AK62" s="24">
        <f t="shared" si="123"/>
        <v>0</v>
      </c>
      <c r="AL62" s="15">
        <f aca="true" t="shared" si="124" ref="AL62:AQ62">AL63+AL67+AL70+AL73</f>
        <v>0</v>
      </c>
      <c r="AM62" s="15">
        <f t="shared" si="124"/>
        <v>0</v>
      </c>
      <c r="AN62" s="15">
        <f t="shared" si="124"/>
        <v>1718</v>
      </c>
      <c r="AO62" s="15">
        <f t="shared" si="124"/>
        <v>0</v>
      </c>
      <c r="AP62" s="24">
        <f t="shared" si="124"/>
        <v>7614</v>
      </c>
      <c r="AQ62" s="24">
        <f t="shared" si="124"/>
        <v>0</v>
      </c>
      <c r="AR62" s="15">
        <f aca="true" t="shared" si="125" ref="AR62:AW62">AR63+AR67+AR70+AR73</f>
        <v>0</v>
      </c>
      <c r="AS62" s="15">
        <f t="shared" si="125"/>
        <v>0</v>
      </c>
      <c r="AT62" s="15">
        <f t="shared" si="125"/>
        <v>0</v>
      </c>
      <c r="AU62" s="15">
        <f t="shared" si="125"/>
        <v>0</v>
      </c>
      <c r="AV62" s="24">
        <f t="shared" si="125"/>
        <v>7614</v>
      </c>
      <c r="AW62" s="24">
        <f t="shared" si="125"/>
        <v>0</v>
      </c>
      <c r="AX62" s="24">
        <f>AX63+AX67+AX70+AX73</f>
        <v>5493</v>
      </c>
      <c r="AY62" s="24">
        <f>AY63+AY67+AY70+AY73</f>
        <v>0</v>
      </c>
      <c r="AZ62" s="35">
        <f t="shared" si="119"/>
        <v>72.14342001576044</v>
      </c>
      <c r="BA62" s="35"/>
    </row>
    <row r="63" spans="1:53" ht="16.5">
      <c r="A63" s="13" t="s">
        <v>61</v>
      </c>
      <c r="B63" s="15">
        <f>B62</f>
        <v>912</v>
      </c>
      <c r="C63" s="14" t="s">
        <v>24</v>
      </c>
      <c r="D63" s="14" t="s">
        <v>7</v>
      </c>
      <c r="E63" s="17" t="s">
        <v>51</v>
      </c>
      <c r="F63" s="14"/>
      <c r="G63" s="14"/>
      <c r="H63" s="16">
        <f>H64</f>
        <v>3703</v>
      </c>
      <c r="I63" s="16">
        <f aca="true" t="shared" si="126" ref="I63:AC63">I64</f>
        <v>0</v>
      </c>
      <c r="J63" s="16">
        <f t="shared" si="126"/>
        <v>0</v>
      </c>
      <c r="K63" s="16">
        <f t="shared" si="126"/>
        <v>0</v>
      </c>
      <c r="L63" s="16">
        <f t="shared" si="126"/>
        <v>0</v>
      </c>
      <c r="M63" s="16">
        <f t="shared" si="126"/>
        <v>0</v>
      </c>
      <c r="N63" s="15">
        <f t="shared" si="126"/>
        <v>0</v>
      </c>
      <c r="O63" s="15">
        <f t="shared" si="126"/>
        <v>0</v>
      </c>
      <c r="P63" s="15">
        <f t="shared" si="126"/>
        <v>0</v>
      </c>
      <c r="Q63" s="15">
        <f t="shared" si="126"/>
        <v>0</v>
      </c>
      <c r="R63" s="16">
        <f t="shared" si="126"/>
        <v>3703</v>
      </c>
      <c r="S63" s="16">
        <f t="shared" si="126"/>
        <v>0</v>
      </c>
      <c r="T63" s="15">
        <f t="shared" si="126"/>
        <v>0</v>
      </c>
      <c r="U63" s="15">
        <f t="shared" si="126"/>
        <v>0</v>
      </c>
      <c r="V63" s="15">
        <f t="shared" si="126"/>
        <v>0</v>
      </c>
      <c r="W63" s="15">
        <f t="shared" si="126"/>
        <v>0</v>
      </c>
      <c r="X63" s="16">
        <f t="shared" si="126"/>
        <v>3703</v>
      </c>
      <c r="Y63" s="16">
        <f t="shared" si="126"/>
        <v>0</v>
      </c>
      <c r="Z63" s="15">
        <f t="shared" si="126"/>
        <v>4</v>
      </c>
      <c r="AA63" s="15">
        <f t="shared" si="126"/>
        <v>0</v>
      </c>
      <c r="AB63" s="15">
        <f t="shared" si="126"/>
        <v>0</v>
      </c>
      <c r="AC63" s="15">
        <f t="shared" si="126"/>
        <v>0</v>
      </c>
      <c r="AD63" s="16">
        <f aca="true" t="shared" si="127" ref="AD63:AY63">AD64</f>
        <v>3707</v>
      </c>
      <c r="AE63" s="16">
        <f t="shared" si="127"/>
        <v>0</v>
      </c>
      <c r="AF63" s="15">
        <f t="shared" si="127"/>
        <v>200</v>
      </c>
      <c r="AG63" s="15">
        <f t="shared" si="127"/>
        <v>0</v>
      </c>
      <c r="AH63" s="15">
        <f t="shared" si="127"/>
        <v>0</v>
      </c>
      <c r="AI63" s="15">
        <f t="shared" si="127"/>
        <v>0</v>
      </c>
      <c r="AJ63" s="16">
        <f t="shared" si="127"/>
        <v>3907</v>
      </c>
      <c r="AK63" s="16">
        <f t="shared" si="127"/>
        <v>0</v>
      </c>
      <c r="AL63" s="15">
        <f t="shared" si="127"/>
        <v>0</v>
      </c>
      <c r="AM63" s="15">
        <f t="shared" si="127"/>
        <v>0</v>
      </c>
      <c r="AN63" s="15">
        <f t="shared" si="127"/>
        <v>1132</v>
      </c>
      <c r="AO63" s="15">
        <f t="shared" si="127"/>
        <v>0</v>
      </c>
      <c r="AP63" s="16">
        <f t="shared" si="127"/>
        <v>5039</v>
      </c>
      <c r="AQ63" s="16">
        <f t="shared" si="127"/>
        <v>0</v>
      </c>
      <c r="AR63" s="15">
        <f t="shared" si="127"/>
        <v>0</v>
      </c>
      <c r="AS63" s="15">
        <f t="shared" si="127"/>
        <v>0</v>
      </c>
      <c r="AT63" s="15">
        <f t="shared" si="127"/>
        <v>0</v>
      </c>
      <c r="AU63" s="15">
        <f t="shared" si="127"/>
        <v>0</v>
      </c>
      <c r="AV63" s="16">
        <f t="shared" si="127"/>
        <v>5039</v>
      </c>
      <c r="AW63" s="16">
        <f t="shared" si="127"/>
        <v>0</v>
      </c>
      <c r="AX63" s="16">
        <f t="shared" si="127"/>
        <v>3674</v>
      </c>
      <c r="AY63" s="16">
        <f t="shared" si="127"/>
        <v>0</v>
      </c>
      <c r="AZ63" s="35">
        <f t="shared" si="119"/>
        <v>72.9112919230006</v>
      </c>
      <c r="BA63" s="35"/>
    </row>
    <row r="64" spans="1:53" ht="33">
      <c r="A64" s="13" t="s">
        <v>18</v>
      </c>
      <c r="B64" s="15">
        <f>B63</f>
        <v>912</v>
      </c>
      <c r="C64" s="14" t="s">
        <v>24</v>
      </c>
      <c r="D64" s="14" t="s">
        <v>7</v>
      </c>
      <c r="E64" s="17" t="s">
        <v>51</v>
      </c>
      <c r="F64" s="14" t="s">
        <v>19</v>
      </c>
      <c r="G64" s="14"/>
      <c r="H64" s="15">
        <f>H65+H66</f>
        <v>3703</v>
      </c>
      <c r="I64" s="15">
        <f aca="true" t="shared" si="128" ref="I64:S64">I65+I66</f>
        <v>0</v>
      </c>
      <c r="J64" s="15">
        <f t="shared" si="128"/>
        <v>0</v>
      </c>
      <c r="K64" s="15">
        <f t="shared" si="128"/>
        <v>0</v>
      </c>
      <c r="L64" s="15">
        <f t="shared" si="128"/>
        <v>0</v>
      </c>
      <c r="M64" s="15">
        <f t="shared" si="128"/>
        <v>0</v>
      </c>
      <c r="N64" s="15">
        <f t="shared" si="128"/>
        <v>0</v>
      </c>
      <c r="O64" s="15">
        <f t="shared" si="128"/>
        <v>0</v>
      </c>
      <c r="P64" s="15">
        <f t="shared" si="128"/>
        <v>0</v>
      </c>
      <c r="Q64" s="15">
        <f t="shared" si="128"/>
        <v>0</v>
      </c>
      <c r="R64" s="15">
        <f t="shared" si="128"/>
        <v>3703</v>
      </c>
      <c r="S64" s="15">
        <f t="shared" si="128"/>
        <v>0</v>
      </c>
      <c r="T64" s="15">
        <f aca="true" t="shared" si="129" ref="T64:Y64">T65+T66</f>
        <v>0</v>
      </c>
      <c r="U64" s="15">
        <f t="shared" si="129"/>
        <v>0</v>
      </c>
      <c r="V64" s="15">
        <f t="shared" si="129"/>
        <v>0</v>
      </c>
      <c r="W64" s="15">
        <f t="shared" si="129"/>
        <v>0</v>
      </c>
      <c r="X64" s="15">
        <f t="shared" si="129"/>
        <v>3703</v>
      </c>
      <c r="Y64" s="15">
        <f t="shared" si="129"/>
        <v>0</v>
      </c>
      <c r="Z64" s="15">
        <f aca="true" t="shared" si="130" ref="Z64:AE64">Z65+Z66</f>
        <v>4</v>
      </c>
      <c r="AA64" s="15">
        <f t="shared" si="130"/>
        <v>0</v>
      </c>
      <c r="AB64" s="15">
        <f t="shared" si="130"/>
        <v>0</v>
      </c>
      <c r="AC64" s="15">
        <f t="shared" si="130"/>
        <v>0</v>
      </c>
      <c r="AD64" s="15">
        <f t="shared" si="130"/>
        <v>3707</v>
      </c>
      <c r="AE64" s="15">
        <f t="shared" si="130"/>
        <v>0</v>
      </c>
      <c r="AF64" s="15">
        <f aca="true" t="shared" si="131" ref="AF64:AK64">AF65+AF66</f>
        <v>200</v>
      </c>
      <c r="AG64" s="15">
        <f t="shared" si="131"/>
        <v>0</v>
      </c>
      <c r="AH64" s="15">
        <f t="shared" si="131"/>
        <v>0</v>
      </c>
      <c r="AI64" s="15">
        <f t="shared" si="131"/>
        <v>0</v>
      </c>
      <c r="AJ64" s="15">
        <f t="shared" si="131"/>
        <v>3907</v>
      </c>
      <c r="AK64" s="15">
        <f t="shared" si="131"/>
        <v>0</v>
      </c>
      <c r="AL64" s="15">
        <f aca="true" t="shared" si="132" ref="AL64:AQ64">AL65+AL66</f>
        <v>0</v>
      </c>
      <c r="AM64" s="15">
        <f t="shared" si="132"/>
        <v>0</v>
      </c>
      <c r="AN64" s="15">
        <f t="shared" si="132"/>
        <v>1132</v>
      </c>
      <c r="AO64" s="15">
        <f t="shared" si="132"/>
        <v>0</v>
      </c>
      <c r="AP64" s="15">
        <f t="shared" si="132"/>
        <v>5039</v>
      </c>
      <c r="AQ64" s="15">
        <f t="shared" si="132"/>
        <v>0</v>
      </c>
      <c r="AR64" s="15">
        <f aca="true" t="shared" si="133" ref="AR64:AW64">AR65+AR66</f>
        <v>0</v>
      </c>
      <c r="AS64" s="15">
        <f t="shared" si="133"/>
        <v>0</v>
      </c>
      <c r="AT64" s="15">
        <f t="shared" si="133"/>
        <v>0</v>
      </c>
      <c r="AU64" s="15">
        <f t="shared" si="133"/>
        <v>0</v>
      </c>
      <c r="AV64" s="15">
        <f t="shared" si="133"/>
        <v>5039</v>
      </c>
      <c r="AW64" s="15">
        <f t="shared" si="133"/>
        <v>0</v>
      </c>
      <c r="AX64" s="15">
        <f>AX65+AX66</f>
        <v>3674</v>
      </c>
      <c r="AY64" s="15">
        <f>AY65+AY66</f>
        <v>0</v>
      </c>
      <c r="AZ64" s="35">
        <f t="shared" si="119"/>
        <v>72.9112919230006</v>
      </c>
      <c r="BA64" s="35"/>
    </row>
    <row r="65" spans="1:53" ht="16.5">
      <c r="A65" s="13" t="s">
        <v>68</v>
      </c>
      <c r="B65" s="15">
        <f>B64</f>
        <v>912</v>
      </c>
      <c r="C65" s="14" t="s">
        <v>24</v>
      </c>
      <c r="D65" s="14" t="s">
        <v>7</v>
      </c>
      <c r="E65" s="17" t="s">
        <v>51</v>
      </c>
      <c r="F65" s="14" t="s">
        <v>72</v>
      </c>
      <c r="G65" s="14">
        <v>610</v>
      </c>
      <c r="H65" s="15">
        <f>1363+6</f>
        <v>1369</v>
      </c>
      <c r="I65" s="16"/>
      <c r="J65" s="33"/>
      <c r="K65" s="33"/>
      <c r="L65" s="33"/>
      <c r="M65" s="33"/>
      <c r="N65" s="15"/>
      <c r="O65" s="15"/>
      <c r="P65" s="15"/>
      <c r="Q65" s="15"/>
      <c r="R65" s="15">
        <f>H65+N65+O65+P65+Q65</f>
        <v>1369</v>
      </c>
      <c r="S65" s="16">
        <f>I65+O65</f>
        <v>0</v>
      </c>
      <c r="T65" s="15"/>
      <c r="U65" s="15"/>
      <c r="V65" s="15"/>
      <c r="W65" s="15"/>
      <c r="X65" s="15">
        <f>R65+T65+U65+V65+W65</f>
        <v>1369</v>
      </c>
      <c r="Y65" s="16">
        <f>S65+U65</f>
        <v>0</v>
      </c>
      <c r="Z65" s="15"/>
      <c r="AA65" s="15"/>
      <c r="AB65" s="15"/>
      <c r="AC65" s="15"/>
      <c r="AD65" s="15">
        <f>X65+Z65+AA65+AB65+AC65</f>
        <v>1369</v>
      </c>
      <c r="AE65" s="16">
        <f>Y65+AA65</f>
        <v>0</v>
      </c>
      <c r="AF65" s="15"/>
      <c r="AG65" s="15"/>
      <c r="AH65" s="15"/>
      <c r="AI65" s="15"/>
      <c r="AJ65" s="15">
        <f>AD65+AF65+AG65+AH65+AI65</f>
        <v>1369</v>
      </c>
      <c r="AK65" s="16">
        <f>AE65+AG65</f>
        <v>0</v>
      </c>
      <c r="AL65" s="15"/>
      <c r="AM65" s="15"/>
      <c r="AN65" s="15"/>
      <c r="AO65" s="15"/>
      <c r="AP65" s="15">
        <f>AJ65+AL65+AM65+AN65+AO65</f>
        <v>1369</v>
      </c>
      <c r="AQ65" s="16">
        <f>AK65+AM65</f>
        <v>0</v>
      </c>
      <c r="AR65" s="15"/>
      <c r="AS65" s="15"/>
      <c r="AT65" s="15"/>
      <c r="AU65" s="15"/>
      <c r="AV65" s="15">
        <f>AP65+AR65+AS65+AT65+AU65</f>
        <v>1369</v>
      </c>
      <c r="AW65" s="16">
        <f>AQ65+AS65</f>
        <v>0</v>
      </c>
      <c r="AX65" s="15">
        <v>1017</v>
      </c>
      <c r="AY65" s="16">
        <f>AS65+AU65</f>
        <v>0</v>
      </c>
      <c r="AZ65" s="35">
        <f t="shared" si="119"/>
        <v>74.28780131482834</v>
      </c>
      <c r="BA65" s="35"/>
    </row>
    <row r="66" spans="1:53" ht="16.5">
      <c r="A66" s="19" t="s">
        <v>23</v>
      </c>
      <c r="B66" s="15">
        <f>B65</f>
        <v>912</v>
      </c>
      <c r="C66" s="14" t="s">
        <v>24</v>
      </c>
      <c r="D66" s="14" t="s">
        <v>7</v>
      </c>
      <c r="E66" s="17" t="s">
        <v>51</v>
      </c>
      <c r="F66" s="14" t="s">
        <v>25</v>
      </c>
      <c r="G66" s="14">
        <v>620</v>
      </c>
      <c r="H66" s="15">
        <f>2316+18</f>
        <v>2334</v>
      </c>
      <c r="I66" s="16"/>
      <c r="J66" s="33"/>
      <c r="K66" s="33"/>
      <c r="L66" s="33"/>
      <c r="M66" s="33"/>
      <c r="N66" s="15"/>
      <c r="O66" s="15"/>
      <c r="P66" s="15"/>
      <c r="Q66" s="15"/>
      <c r="R66" s="15">
        <f>H66+N66+O66+P66+Q66</f>
        <v>2334</v>
      </c>
      <c r="S66" s="16">
        <f>I66+O66</f>
        <v>0</v>
      </c>
      <c r="T66" s="15"/>
      <c r="U66" s="15"/>
      <c r="V66" s="15"/>
      <c r="W66" s="15"/>
      <c r="X66" s="15">
        <f>R66+T66+U66+V66+W66</f>
        <v>2334</v>
      </c>
      <c r="Y66" s="16">
        <f>S66+U66</f>
        <v>0</v>
      </c>
      <c r="Z66" s="15">
        <v>4</v>
      </c>
      <c r="AA66" s="15"/>
      <c r="AB66" s="15"/>
      <c r="AC66" s="15"/>
      <c r="AD66" s="15">
        <f>X66+Z66+AA66+AB66+AC66</f>
        <v>2338</v>
      </c>
      <c r="AE66" s="16">
        <f>Y66+AA66</f>
        <v>0</v>
      </c>
      <c r="AF66" s="15">
        <v>200</v>
      </c>
      <c r="AG66" s="15"/>
      <c r="AH66" s="15"/>
      <c r="AI66" s="15"/>
      <c r="AJ66" s="15">
        <f>AD66+AF66+AG66+AH66+AI66</f>
        <v>2538</v>
      </c>
      <c r="AK66" s="16">
        <f>AE66+AG66</f>
        <v>0</v>
      </c>
      <c r="AL66" s="15"/>
      <c r="AM66" s="15"/>
      <c r="AN66" s="15">
        <v>1132</v>
      </c>
      <c r="AO66" s="15"/>
      <c r="AP66" s="15">
        <f>AJ66+AL66+AM66+AN66+AO66</f>
        <v>3670</v>
      </c>
      <c r="AQ66" s="16">
        <f>AK66+AM66</f>
        <v>0</v>
      </c>
      <c r="AR66" s="15"/>
      <c r="AS66" s="15"/>
      <c r="AT66" s="15"/>
      <c r="AU66" s="15"/>
      <c r="AV66" s="15">
        <f>AP66+AR66+AS66+AT66+AU66</f>
        <v>3670</v>
      </c>
      <c r="AW66" s="16">
        <f>AQ66+AS66</f>
        <v>0</v>
      </c>
      <c r="AX66" s="15">
        <v>2657</v>
      </c>
      <c r="AY66" s="16">
        <f>AS66+AU66</f>
        <v>0</v>
      </c>
      <c r="AZ66" s="35">
        <f t="shared" si="119"/>
        <v>72.39782016348774</v>
      </c>
      <c r="BA66" s="35"/>
    </row>
    <row r="67" spans="1:53" ht="16.5">
      <c r="A67" s="13" t="s">
        <v>45</v>
      </c>
      <c r="B67" s="15">
        <f>B65</f>
        <v>912</v>
      </c>
      <c r="C67" s="14" t="s">
        <v>24</v>
      </c>
      <c r="D67" s="14" t="s">
        <v>7</v>
      </c>
      <c r="E67" s="17" t="s">
        <v>52</v>
      </c>
      <c r="F67" s="14"/>
      <c r="G67" s="14"/>
      <c r="H67" s="16">
        <f>H68</f>
        <v>1545</v>
      </c>
      <c r="I67" s="16">
        <f aca="true" t="shared" si="134" ref="I67:Z68">I68</f>
        <v>0</v>
      </c>
      <c r="J67" s="16">
        <f t="shared" si="134"/>
        <v>0</v>
      </c>
      <c r="K67" s="16">
        <f t="shared" si="134"/>
        <v>0</v>
      </c>
      <c r="L67" s="16">
        <f t="shared" si="134"/>
        <v>0</v>
      </c>
      <c r="M67" s="16">
        <f t="shared" si="134"/>
        <v>0</v>
      </c>
      <c r="N67" s="15">
        <f t="shared" si="134"/>
        <v>0</v>
      </c>
      <c r="O67" s="15">
        <f t="shared" si="134"/>
        <v>0</v>
      </c>
      <c r="P67" s="15">
        <f t="shared" si="134"/>
        <v>0</v>
      </c>
      <c r="Q67" s="15">
        <f t="shared" si="134"/>
        <v>0</v>
      </c>
      <c r="R67" s="16">
        <f t="shared" si="134"/>
        <v>1545</v>
      </c>
      <c r="S67" s="16">
        <f t="shared" si="134"/>
        <v>0</v>
      </c>
      <c r="T67" s="15">
        <f t="shared" si="134"/>
        <v>0</v>
      </c>
      <c r="U67" s="15">
        <f t="shared" si="134"/>
        <v>0</v>
      </c>
      <c r="V67" s="15">
        <f t="shared" si="134"/>
        <v>0</v>
      </c>
      <c r="W67" s="15">
        <f t="shared" si="134"/>
        <v>0</v>
      </c>
      <c r="X67" s="16">
        <f t="shared" si="134"/>
        <v>1545</v>
      </c>
      <c r="Y67" s="16">
        <f>Y68</f>
        <v>0</v>
      </c>
      <c r="Z67" s="15">
        <f t="shared" si="134"/>
        <v>0</v>
      </c>
      <c r="AA67" s="15">
        <f aca="true" t="shared" si="135" ref="Z67:AC68">AA68</f>
        <v>0</v>
      </c>
      <c r="AB67" s="15">
        <f t="shared" si="135"/>
        <v>0</v>
      </c>
      <c r="AC67" s="15">
        <f t="shared" si="135"/>
        <v>0</v>
      </c>
      <c r="AD67" s="16">
        <f>AD68</f>
        <v>1545</v>
      </c>
      <c r="AE67" s="16">
        <f>AE68</f>
        <v>0</v>
      </c>
      <c r="AF67" s="15">
        <f aca="true" t="shared" si="136" ref="AF67:AI68">AF68</f>
        <v>0</v>
      </c>
      <c r="AG67" s="15">
        <f t="shared" si="136"/>
        <v>0</v>
      </c>
      <c r="AH67" s="15">
        <f t="shared" si="136"/>
        <v>0</v>
      </c>
      <c r="AI67" s="15">
        <f t="shared" si="136"/>
        <v>0</v>
      </c>
      <c r="AJ67" s="16">
        <f>AJ68</f>
        <v>1545</v>
      </c>
      <c r="AK67" s="16">
        <f>AK68</f>
        <v>0</v>
      </c>
      <c r="AL67" s="15">
        <f aca="true" t="shared" si="137" ref="AL67:AO68">AL68</f>
        <v>0</v>
      </c>
      <c r="AM67" s="15">
        <f t="shared" si="137"/>
        <v>0</v>
      </c>
      <c r="AN67" s="15">
        <f t="shared" si="137"/>
        <v>586</v>
      </c>
      <c r="AO67" s="15">
        <f t="shared" si="137"/>
        <v>0</v>
      </c>
      <c r="AP67" s="16">
        <f>AP68</f>
        <v>2131</v>
      </c>
      <c r="AQ67" s="16">
        <f>AQ68</f>
        <v>0</v>
      </c>
      <c r="AR67" s="15">
        <f aca="true" t="shared" si="138" ref="AR67:AU68">AR68</f>
        <v>0</v>
      </c>
      <c r="AS67" s="15">
        <f t="shared" si="138"/>
        <v>0</v>
      </c>
      <c r="AT67" s="15">
        <f t="shared" si="138"/>
        <v>0</v>
      </c>
      <c r="AU67" s="15">
        <f t="shared" si="138"/>
        <v>0</v>
      </c>
      <c r="AV67" s="16">
        <f aca="true" t="shared" si="139" ref="AV67:AY68">AV68</f>
        <v>2131</v>
      </c>
      <c r="AW67" s="16">
        <f t="shared" si="139"/>
        <v>0</v>
      </c>
      <c r="AX67" s="16">
        <f t="shared" si="139"/>
        <v>1453</v>
      </c>
      <c r="AY67" s="16">
        <f t="shared" si="139"/>
        <v>0</v>
      </c>
      <c r="AZ67" s="35">
        <f t="shared" si="119"/>
        <v>68.18395119662131</v>
      </c>
      <c r="BA67" s="35"/>
    </row>
    <row r="68" spans="1:53" ht="33">
      <c r="A68" s="13" t="s">
        <v>18</v>
      </c>
      <c r="B68" s="15">
        <f aca="true" t="shared" si="140" ref="B68:B85">B67</f>
        <v>912</v>
      </c>
      <c r="C68" s="14" t="s">
        <v>24</v>
      </c>
      <c r="D68" s="14" t="s">
        <v>7</v>
      </c>
      <c r="E68" s="17" t="s">
        <v>52</v>
      </c>
      <c r="F68" s="14" t="s">
        <v>19</v>
      </c>
      <c r="G68" s="14"/>
      <c r="H68" s="15">
        <f>H69</f>
        <v>1545</v>
      </c>
      <c r="I68" s="15">
        <f t="shared" si="134"/>
        <v>0</v>
      </c>
      <c r="J68" s="15">
        <f t="shared" si="134"/>
        <v>0</v>
      </c>
      <c r="K68" s="15">
        <f t="shared" si="134"/>
        <v>0</v>
      </c>
      <c r="L68" s="15">
        <f t="shared" si="134"/>
        <v>0</v>
      </c>
      <c r="M68" s="15">
        <f t="shared" si="134"/>
        <v>0</v>
      </c>
      <c r="N68" s="15">
        <f t="shared" si="134"/>
        <v>0</v>
      </c>
      <c r="O68" s="15">
        <f t="shared" si="134"/>
        <v>0</v>
      </c>
      <c r="P68" s="15">
        <f t="shared" si="134"/>
        <v>0</v>
      </c>
      <c r="Q68" s="15">
        <f t="shared" si="134"/>
        <v>0</v>
      </c>
      <c r="R68" s="15">
        <f t="shared" si="134"/>
        <v>1545</v>
      </c>
      <c r="S68" s="15">
        <f t="shared" si="134"/>
        <v>0</v>
      </c>
      <c r="T68" s="15">
        <f t="shared" si="134"/>
        <v>0</v>
      </c>
      <c r="U68" s="15">
        <f t="shared" si="134"/>
        <v>0</v>
      </c>
      <c r="V68" s="15">
        <f t="shared" si="134"/>
        <v>0</v>
      </c>
      <c r="W68" s="15">
        <f t="shared" si="134"/>
        <v>0</v>
      </c>
      <c r="X68" s="15">
        <f>X69</f>
        <v>1545</v>
      </c>
      <c r="Y68" s="15">
        <f>Y69</f>
        <v>0</v>
      </c>
      <c r="Z68" s="15">
        <f t="shared" si="135"/>
        <v>0</v>
      </c>
      <c r="AA68" s="15">
        <f t="shared" si="135"/>
        <v>0</v>
      </c>
      <c r="AB68" s="15">
        <f t="shared" si="135"/>
        <v>0</v>
      </c>
      <c r="AC68" s="15">
        <f t="shared" si="135"/>
        <v>0</v>
      </c>
      <c r="AD68" s="15">
        <f>AD69</f>
        <v>1545</v>
      </c>
      <c r="AE68" s="15">
        <f>AE69</f>
        <v>0</v>
      </c>
      <c r="AF68" s="15">
        <f t="shared" si="136"/>
        <v>0</v>
      </c>
      <c r="AG68" s="15">
        <f t="shared" si="136"/>
        <v>0</v>
      </c>
      <c r="AH68" s="15">
        <f t="shared" si="136"/>
        <v>0</v>
      </c>
      <c r="AI68" s="15">
        <f t="shared" si="136"/>
        <v>0</v>
      </c>
      <c r="AJ68" s="15">
        <f>AJ69</f>
        <v>1545</v>
      </c>
      <c r="AK68" s="15">
        <f>AK69</f>
        <v>0</v>
      </c>
      <c r="AL68" s="15">
        <f t="shared" si="137"/>
        <v>0</v>
      </c>
      <c r="AM68" s="15">
        <f t="shared" si="137"/>
        <v>0</v>
      </c>
      <c r="AN68" s="15">
        <f t="shared" si="137"/>
        <v>586</v>
      </c>
      <c r="AO68" s="15">
        <f t="shared" si="137"/>
        <v>0</v>
      </c>
      <c r="AP68" s="15">
        <f>AP69</f>
        <v>2131</v>
      </c>
      <c r="AQ68" s="15">
        <f>AQ69</f>
        <v>0</v>
      </c>
      <c r="AR68" s="15">
        <f t="shared" si="138"/>
        <v>0</v>
      </c>
      <c r="AS68" s="15">
        <f t="shared" si="138"/>
        <v>0</v>
      </c>
      <c r="AT68" s="15">
        <f t="shared" si="138"/>
        <v>0</v>
      </c>
      <c r="AU68" s="15">
        <f t="shared" si="138"/>
        <v>0</v>
      </c>
      <c r="AV68" s="15">
        <f t="shared" si="139"/>
        <v>2131</v>
      </c>
      <c r="AW68" s="15">
        <f t="shared" si="139"/>
        <v>0</v>
      </c>
      <c r="AX68" s="15">
        <f t="shared" si="139"/>
        <v>1453</v>
      </c>
      <c r="AY68" s="15">
        <f t="shared" si="139"/>
        <v>0</v>
      </c>
      <c r="AZ68" s="35">
        <f t="shared" si="119"/>
        <v>68.18395119662131</v>
      </c>
      <c r="BA68" s="35"/>
    </row>
    <row r="69" spans="1:53" ht="16.5">
      <c r="A69" s="13" t="s">
        <v>68</v>
      </c>
      <c r="B69" s="15">
        <f t="shared" si="140"/>
        <v>912</v>
      </c>
      <c r="C69" s="14" t="s">
        <v>24</v>
      </c>
      <c r="D69" s="14" t="s">
        <v>7</v>
      </c>
      <c r="E69" s="17" t="s">
        <v>52</v>
      </c>
      <c r="F69" s="14" t="s">
        <v>72</v>
      </c>
      <c r="G69" s="14">
        <v>610</v>
      </c>
      <c r="H69" s="15">
        <f>20+31+1494</f>
        <v>1545</v>
      </c>
      <c r="I69" s="16"/>
      <c r="J69" s="33"/>
      <c r="K69" s="33"/>
      <c r="L69" s="33"/>
      <c r="M69" s="33"/>
      <c r="N69" s="15"/>
      <c r="O69" s="15"/>
      <c r="P69" s="15"/>
      <c r="Q69" s="15"/>
      <c r="R69" s="15">
        <f>H69+N69+O69+P69+Q69</f>
        <v>1545</v>
      </c>
      <c r="S69" s="16">
        <f>I69+O69</f>
        <v>0</v>
      </c>
      <c r="T69" s="15"/>
      <c r="U69" s="15"/>
      <c r="V69" s="15"/>
      <c r="W69" s="15"/>
      <c r="X69" s="15">
        <f>R69+T69+U69+V69+W69</f>
        <v>1545</v>
      </c>
      <c r="Y69" s="16">
        <f>S69+U69</f>
        <v>0</v>
      </c>
      <c r="Z69" s="15"/>
      <c r="AA69" s="15"/>
      <c r="AB69" s="15"/>
      <c r="AC69" s="15"/>
      <c r="AD69" s="15">
        <f>X69+Z69+AA69+AB69+AC69</f>
        <v>1545</v>
      </c>
      <c r="AE69" s="16">
        <f>Y69+AA69</f>
        <v>0</v>
      </c>
      <c r="AF69" s="15"/>
      <c r="AG69" s="15"/>
      <c r="AH69" s="15"/>
      <c r="AI69" s="15"/>
      <c r="AJ69" s="15">
        <f>AD69+AF69+AG69+AH69+AI69</f>
        <v>1545</v>
      </c>
      <c r="AK69" s="16">
        <f>AE69+AG69</f>
        <v>0</v>
      </c>
      <c r="AL69" s="15"/>
      <c r="AM69" s="15"/>
      <c r="AN69" s="15">
        <v>586</v>
      </c>
      <c r="AO69" s="15"/>
      <c r="AP69" s="15">
        <f>AJ69+AL69+AM69+AN69+AO69</f>
        <v>2131</v>
      </c>
      <c r="AQ69" s="16">
        <f>AK69+AM69</f>
        <v>0</v>
      </c>
      <c r="AR69" s="15"/>
      <c r="AS69" s="15"/>
      <c r="AT69" s="15"/>
      <c r="AU69" s="15"/>
      <c r="AV69" s="15">
        <f>AP69+AR69+AS69+AT69+AU69</f>
        <v>2131</v>
      </c>
      <c r="AW69" s="16">
        <f>AQ69+AS69</f>
        <v>0</v>
      </c>
      <c r="AX69" s="15">
        <v>1453</v>
      </c>
      <c r="AY69" s="16">
        <f>AS69+AU69</f>
        <v>0</v>
      </c>
      <c r="AZ69" s="35">
        <f t="shared" si="119"/>
        <v>68.18395119662131</v>
      </c>
      <c r="BA69" s="35"/>
    </row>
    <row r="70" spans="1:53" ht="16.5">
      <c r="A70" s="13" t="s">
        <v>47</v>
      </c>
      <c r="B70" s="15">
        <f t="shared" si="140"/>
        <v>912</v>
      </c>
      <c r="C70" s="14" t="s">
        <v>24</v>
      </c>
      <c r="D70" s="14" t="s">
        <v>7</v>
      </c>
      <c r="E70" s="17" t="s">
        <v>53</v>
      </c>
      <c r="F70" s="14"/>
      <c r="G70" s="14"/>
      <c r="H70" s="16">
        <f>H71</f>
        <v>206</v>
      </c>
      <c r="I70" s="16">
        <f aca="true" t="shared" si="141" ref="I70:Z71">I71</f>
        <v>0</v>
      </c>
      <c r="J70" s="16">
        <f t="shared" si="141"/>
        <v>0</v>
      </c>
      <c r="K70" s="16">
        <f t="shared" si="141"/>
        <v>0</v>
      </c>
      <c r="L70" s="16">
        <f t="shared" si="141"/>
        <v>0</v>
      </c>
      <c r="M70" s="16">
        <f t="shared" si="141"/>
        <v>0</v>
      </c>
      <c r="N70" s="15">
        <f t="shared" si="141"/>
        <v>0</v>
      </c>
      <c r="O70" s="15">
        <f t="shared" si="141"/>
        <v>0</v>
      </c>
      <c r="P70" s="15">
        <f t="shared" si="141"/>
        <v>0</v>
      </c>
      <c r="Q70" s="15">
        <f t="shared" si="141"/>
        <v>0</v>
      </c>
      <c r="R70" s="16">
        <f t="shared" si="141"/>
        <v>206</v>
      </c>
      <c r="S70" s="16">
        <f t="shared" si="141"/>
        <v>0</v>
      </c>
      <c r="T70" s="15">
        <f t="shared" si="141"/>
        <v>0</v>
      </c>
      <c r="U70" s="15">
        <f t="shared" si="141"/>
        <v>0</v>
      </c>
      <c r="V70" s="15">
        <f t="shared" si="141"/>
        <v>0</v>
      </c>
      <c r="W70" s="15">
        <f t="shared" si="141"/>
        <v>0</v>
      </c>
      <c r="X70" s="16">
        <f t="shared" si="141"/>
        <v>206</v>
      </c>
      <c r="Y70" s="16">
        <f>Y71</f>
        <v>0</v>
      </c>
      <c r="Z70" s="15">
        <f t="shared" si="141"/>
        <v>0</v>
      </c>
      <c r="AA70" s="15">
        <f aca="true" t="shared" si="142" ref="Z70:AC71">AA71</f>
        <v>0</v>
      </c>
      <c r="AB70" s="15">
        <f t="shared" si="142"/>
        <v>0</v>
      </c>
      <c r="AC70" s="15">
        <f t="shared" si="142"/>
        <v>0</v>
      </c>
      <c r="AD70" s="16">
        <f>AD71</f>
        <v>206</v>
      </c>
      <c r="AE70" s="16">
        <f>AE71</f>
        <v>0</v>
      </c>
      <c r="AF70" s="15">
        <f aca="true" t="shared" si="143" ref="AF70:AI71">AF71</f>
        <v>0</v>
      </c>
      <c r="AG70" s="15">
        <f t="shared" si="143"/>
        <v>0</v>
      </c>
      <c r="AH70" s="15">
        <f t="shared" si="143"/>
        <v>0</v>
      </c>
      <c r="AI70" s="15">
        <f t="shared" si="143"/>
        <v>0</v>
      </c>
      <c r="AJ70" s="16">
        <f>AJ71</f>
        <v>206</v>
      </c>
      <c r="AK70" s="16">
        <f>AK71</f>
        <v>0</v>
      </c>
      <c r="AL70" s="15">
        <f aca="true" t="shared" si="144" ref="AL70:AO71">AL71</f>
        <v>0</v>
      </c>
      <c r="AM70" s="15">
        <f t="shared" si="144"/>
        <v>0</v>
      </c>
      <c r="AN70" s="15">
        <f t="shared" si="144"/>
        <v>0</v>
      </c>
      <c r="AO70" s="15">
        <f t="shared" si="144"/>
        <v>0</v>
      </c>
      <c r="AP70" s="16">
        <f>AP71</f>
        <v>206</v>
      </c>
      <c r="AQ70" s="16">
        <f>AQ71</f>
        <v>0</v>
      </c>
      <c r="AR70" s="15">
        <f aca="true" t="shared" si="145" ref="AR70:AU71">AR71</f>
        <v>0</v>
      </c>
      <c r="AS70" s="15">
        <f t="shared" si="145"/>
        <v>0</v>
      </c>
      <c r="AT70" s="15">
        <f t="shared" si="145"/>
        <v>0</v>
      </c>
      <c r="AU70" s="15">
        <f t="shared" si="145"/>
        <v>0</v>
      </c>
      <c r="AV70" s="16">
        <f aca="true" t="shared" si="146" ref="AV70:AY71">AV71</f>
        <v>206</v>
      </c>
      <c r="AW70" s="16">
        <f t="shared" si="146"/>
        <v>0</v>
      </c>
      <c r="AX70" s="16">
        <f t="shared" si="146"/>
        <v>167</v>
      </c>
      <c r="AY70" s="16">
        <f t="shared" si="146"/>
        <v>0</v>
      </c>
      <c r="AZ70" s="35">
        <f t="shared" si="119"/>
        <v>81.06796116504854</v>
      </c>
      <c r="BA70" s="35"/>
    </row>
    <row r="71" spans="1:53" ht="33">
      <c r="A71" s="13" t="s">
        <v>18</v>
      </c>
      <c r="B71" s="15">
        <f t="shared" si="140"/>
        <v>912</v>
      </c>
      <c r="C71" s="14" t="s">
        <v>24</v>
      </c>
      <c r="D71" s="14" t="s">
        <v>7</v>
      </c>
      <c r="E71" s="17" t="s">
        <v>53</v>
      </c>
      <c r="F71" s="14" t="s">
        <v>19</v>
      </c>
      <c r="G71" s="14"/>
      <c r="H71" s="15">
        <f>H72</f>
        <v>206</v>
      </c>
      <c r="I71" s="15">
        <f t="shared" si="141"/>
        <v>0</v>
      </c>
      <c r="J71" s="15">
        <f t="shared" si="141"/>
        <v>0</v>
      </c>
      <c r="K71" s="15">
        <f t="shared" si="141"/>
        <v>0</v>
      </c>
      <c r="L71" s="15">
        <f t="shared" si="141"/>
        <v>0</v>
      </c>
      <c r="M71" s="15">
        <f t="shared" si="141"/>
        <v>0</v>
      </c>
      <c r="N71" s="15">
        <f t="shared" si="141"/>
        <v>0</v>
      </c>
      <c r="O71" s="15">
        <f t="shared" si="141"/>
        <v>0</v>
      </c>
      <c r="P71" s="15">
        <f t="shared" si="141"/>
        <v>0</v>
      </c>
      <c r="Q71" s="15">
        <f t="shared" si="141"/>
        <v>0</v>
      </c>
      <c r="R71" s="15">
        <f t="shared" si="141"/>
        <v>206</v>
      </c>
      <c r="S71" s="15">
        <f t="shared" si="141"/>
        <v>0</v>
      </c>
      <c r="T71" s="15">
        <f t="shared" si="141"/>
        <v>0</v>
      </c>
      <c r="U71" s="15">
        <f t="shared" si="141"/>
        <v>0</v>
      </c>
      <c r="V71" s="15">
        <f t="shared" si="141"/>
        <v>0</v>
      </c>
      <c r="W71" s="15">
        <f t="shared" si="141"/>
        <v>0</v>
      </c>
      <c r="X71" s="15">
        <f>X72</f>
        <v>206</v>
      </c>
      <c r="Y71" s="15">
        <f>Y72</f>
        <v>0</v>
      </c>
      <c r="Z71" s="15">
        <f t="shared" si="142"/>
        <v>0</v>
      </c>
      <c r="AA71" s="15">
        <f t="shared" si="142"/>
        <v>0</v>
      </c>
      <c r="AB71" s="15">
        <f t="shared" si="142"/>
        <v>0</v>
      </c>
      <c r="AC71" s="15">
        <f t="shared" si="142"/>
        <v>0</v>
      </c>
      <c r="AD71" s="15">
        <f>AD72</f>
        <v>206</v>
      </c>
      <c r="AE71" s="15">
        <f>AE72</f>
        <v>0</v>
      </c>
      <c r="AF71" s="15">
        <f t="shared" si="143"/>
        <v>0</v>
      </c>
      <c r="AG71" s="15">
        <f t="shared" si="143"/>
        <v>0</v>
      </c>
      <c r="AH71" s="15">
        <f t="shared" si="143"/>
        <v>0</v>
      </c>
      <c r="AI71" s="15">
        <f t="shared" si="143"/>
        <v>0</v>
      </c>
      <c r="AJ71" s="15">
        <f>AJ72</f>
        <v>206</v>
      </c>
      <c r="AK71" s="15">
        <f>AK72</f>
        <v>0</v>
      </c>
      <c r="AL71" s="15">
        <f t="shared" si="144"/>
        <v>0</v>
      </c>
      <c r="AM71" s="15">
        <f t="shared" si="144"/>
        <v>0</v>
      </c>
      <c r="AN71" s="15">
        <f t="shared" si="144"/>
        <v>0</v>
      </c>
      <c r="AO71" s="15">
        <f t="shared" si="144"/>
        <v>0</v>
      </c>
      <c r="AP71" s="15">
        <f>AP72</f>
        <v>206</v>
      </c>
      <c r="AQ71" s="15">
        <f>AQ72</f>
        <v>0</v>
      </c>
      <c r="AR71" s="15">
        <f t="shared" si="145"/>
        <v>0</v>
      </c>
      <c r="AS71" s="15">
        <f t="shared" si="145"/>
        <v>0</v>
      </c>
      <c r="AT71" s="15">
        <f t="shared" si="145"/>
        <v>0</v>
      </c>
      <c r="AU71" s="15">
        <f t="shared" si="145"/>
        <v>0</v>
      </c>
      <c r="AV71" s="15">
        <f t="shared" si="146"/>
        <v>206</v>
      </c>
      <c r="AW71" s="15">
        <f t="shared" si="146"/>
        <v>0</v>
      </c>
      <c r="AX71" s="15">
        <f t="shared" si="146"/>
        <v>167</v>
      </c>
      <c r="AY71" s="15">
        <f t="shared" si="146"/>
        <v>0</v>
      </c>
      <c r="AZ71" s="35">
        <f t="shared" si="119"/>
        <v>81.06796116504854</v>
      </c>
      <c r="BA71" s="35"/>
    </row>
    <row r="72" spans="1:53" ht="16.5">
      <c r="A72" s="13" t="s">
        <v>68</v>
      </c>
      <c r="B72" s="15">
        <f t="shared" si="140"/>
        <v>912</v>
      </c>
      <c r="C72" s="14" t="s">
        <v>24</v>
      </c>
      <c r="D72" s="14" t="s">
        <v>7</v>
      </c>
      <c r="E72" s="17" t="s">
        <v>53</v>
      </c>
      <c r="F72" s="14" t="s">
        <v>72</v>
      </c>
      <c r="G72" s="14">
        <v>610</v>
      </c>
      <c r="H72" s="15">
        <f>131+75</f>
        <v>206</v>
      </c>
      <c r="I72" s="16"/>
      <c r="J72" s="33"/>
      <c r="K72" s="33"/>
      <c r="L72" s="33"/>
      <c r="M72" s="33"/>
      <c r="N72" s="15"/>
      <c r="O72" s="15"/>
      <c r="P72" s="15"/>
      <c r="Q72" s="15"/>
      <c r="R72" s="15">
        <f>H72+N72+O72+P72+Q72</f>
        <v>206</v>
      </c>
      <c r="S72" s="16">
        <f>I72+O72</f>
        <v>0</v>
      </c>
      <c r="T72" s="15"/>
      <c r="U72" s="15"/>
      <c r="V72" s="15"/>
      <c r="W72" s="15"/>
      <c r="X72" s="15">
        <f>R72+T72+U72+V72+W72</f>
        <v>206</v>
      </c>
      <c r="Y72" s="16">
        <f>S72+U72</f>
        <v>0</v>
      </c>
      <c r="Z72" s="15"/>
      <c r="AA72" s="15"/>
      <c r="AB72" s="15"/>
      <c r="AC72" s="15"/>
      <c r="AD72" s="15">
        <f>X72+Z72+AA72+AB72+AC72</f>
        <v>206</v>
      </c>
      <c r="AE72" s="16">
        <f>Y72+AA72</f>
        <v>0</v>
      </c>
      <c r="AF72" s="15"/>
      <c r="AG72" s="15"/>
      <c r="AH72" s="15"/>
      <c r="AI72" s="15"/>
      <c r="AJ72" s="15">
        <f>AD72+AF72+AG72+AH72+AI72</f>
        <v>206</v>
      </c>
      <c r="AK72" s="16">
        <f>AE72+AG72</f>
        <v>0</v>
      </c>
      <c r="AL72" s="15"/>
      <c r="AM72" s="15"/>
      <c r="AN72" s="15"/>
      <c r="AO72" s="15"/>
      <c r="AP72" s="15">
        <f>AJ72+AL72+AM72+AN72+AO72</f>
        <v>206</v>
      </c>
      <c r="AQ72" s="16">
        <f>AK72+AM72</f>
        <v>0</v>
      </c>
      <c r="AR72" s="15"/>
      <c r="AS72" s="15"/>
      <c r="AT72" s="15"/>
      <c r="AU72" s="15"/>
      <c r="AV72" s="15">
        <f>AP72+AR72+AS72+AT72+AU72</f>
        <v>206</v>
      </c>
      <c r="AW72" s="16">
        <f>AQ72+AS72</f>
        <v>0</v>
      </c>
      <c r="AX72" s="15">
        <v>167</v>
      </c>
      <c r="AY72" s="16">
        <f>AS72+AU72</f>
        <v>0</v>
      </c>
      <c r="AZ72" s="35">
        <f t="shared" si="119"/>
        <v>81.06796116504854</v>
      </c>
      <c r="BA72" s="35"/>
    </row>
    <row r="73" spans="1:53" ht="33">
      <c r="A73" s="13" t="s">
        <v>49</v>
      </c>
      <c r="B73" s="15">
        <f t="shared" si="140"/>
        <v>912</v>
      </c>
      <c r="C73" s="14" t="s">
        <v>24</v>
      </c>
      <c r="D73" s="14" t="s">
        <v>7</v>
      </c>
      <c r="E73" s="17" t="s">
        <v>54</v>
      </c>
      <c r="F73" s="14"/>
      <c r="G73" s="14"/>
      <c r="H73" s="16">
        <f>H74</f>
        <v>242</v>
      </c>
      <c r="I73" s="16">
        <f aca="true" t="shared" si="147" ref="I73:AC73">I74</f>
        <v>0</v>
      </c>
      <c r="J73" s="16">
        <f t="shared" si="147"/>
        <v>0</v>
      </c>
      <c r="K73" s="16">
        <f t="shared" si="147"/>
        <v>0</v>
      </c>
      <c r="L73" s="16">
        <f t="shared" si="147"/>
        <v>0</v>
      </c>
      <c r="M73" s="16">
        <f t="shared" si="147"/>
        <v>0</v>
      </c>
      <c r="N73" s="15">
        <f t="shared" si="147"/>
        <v>0</v>
      </c>
      <c r="O73" s="15">
        <f t="shared" si="147"/>
        <v>0</v>
      </c>
      <c r="P73" s="15">
        <f t="shared" si="147"/>
        <v>0</v>
      </c>
      <c r="Q73" s="15">
        <f t="shared" si="147"/>
        <v>0</v>
      </c>
      <c r="R73" s="16">
        <f t="shared" si="147"/>
        <v>242</v>
      </c>
      <c r="S73" s="16">
        <f t="shared" si="147"/>
        <v>0</v>
      </c>
      <c r="T73" s="15">
        <f t="shared" si="147"/>
        <v>0</v>
      </c>
      <c r="U73" s="15">
        <f t="shared" si="147"/>
        <v>0</v>
      </c>
      <c r="V73" s="15">
        <f t="shared" si="147"/>
        <v>0</v>
      </c>
      <c r="W73" s="15">
        <f t="shared" si="147"/>
        <v>0</v>
      </c>
      <c r="X73" s="16">
        <f t="shared" si="147"/>
        <v>242</v>
      </c>
      <c r="Y73" s="16">
        <f t="shared" si="147"/>
        <v>0</v>
      </c>
      <c r="Z73" s="15">
        <f t="shared" si="147"/>
        <v>-4</v>
      </c>
      <c r="AA73" s="15">
        <f t="shared" si="147"/>
        <v>0</v>
      </c>
      <c r="AB73" s="15">
        <f t="shared" si="147"/>
        <v>0</v>
      </c>
      <c r="AC73" s="15">
        <f t="shared" si="147"/>
        <v>0</v>
      </c>
      <c r="AD73" s="16">
        <f aca="true" t="shared" si="148" ref="AD73:AY73">AD74</f>
        <v>238</v>
      </c>
      <c r="AE73" s="16">
        <f t="shared" si="148"/>
        <v>0</v>
      </c>
      <c r="AF73" s="15">
        <f t="shared" si="148"/>
        <v>0</v>
      </c>
      <c r="AG73" s="15">
        <f t="shared" si="148"/>
        <v>0</v>
      </c>
      <c r="AH73" s="15">
        <f t="shared" si="148"/>
        <v>0</v>
      </c>
      <c r="AI73" s="15">
        <f t="shared" si="148"/>
        <v>0</v>
      </c>
      <c r="AJ73" s="16">
        <f t="shared" si="148"/>
        <v>238</v>
      </c>
      <c r="AK73" s="16">
        <f t="shared" si="148"/>
        <v>0</v>
      </c>
      <c r="AL73" s="15">
        <f t="shared" si="148"/>
        <v>0</v>
      </c>
      <c r="AM73" s="15">
        <f t="shared" si="148"/>
        <v>0</v>
      </c>
      <c r="AN73" s="15">
        <f t="shared" si="148"/>
        <v>0</v>
      </c>
      <c r="AO73" s="15">
        <f t="shared" si="148"/>
        <v>0</v>
      </c>
      <c r="AP73" s="16">
        <f t="shared" si="148"/>
        <v>238</v>
      </c>
      <c r="AQ73" s="16">
        <f t="shared" si="148"/>
        <v>0</v>
      </c>
      <c r="AR73" s="15">
        <f t="shared" si="148"/>
        <v>0</v>
      </c>
      <c r="AS73" s="15">
        <f t="shared" si="148"/>
        <v>0</v>
      </c>
      <c r="AT73" s="15">
        <f t="shared" si="148"/>
        <v>0</v>
      </c>
      <c r="AU73" s="15">
        <f t="shared" si="148"/>
        <v>0</v>
      </c>
      <c r="AV73" s="16">
        <f t="shared" si="148"/>
        <v>238</v>
      </c>
      <c r="AW73" s="16">
        <f t="shared" si="148"/>
        <v>0</v>
      </c>
      <c r="AX73" s="16">
        <f t="shared" si="148"/>
        <v>199</v>
      </c>
      <c r="AY73" s="16">
        <f t="shared" si="148"/>
        <v>0</v>
      </c>
      <c r="AZ73" s="35">
        <f t="shared" si="119"/>
        <v>83.61344537815127</v>
      </c>
      <c r="BA73" s="35"/>
    </row>
    <row r="74" spans="1:53" ht="33">
      <c r="A74" s="13" t="s">
        <v>18</v>
      </c>
      <c r="B74" s="15">
        <f t="shared" si="140"/>
        <v>912</v>
      </c>
      <c r="C74" s="14" t="s">
        <v>24</v>
      </c>
      <c r="D74" s="14" t="s">
        <v>7</v>
      </c>
      <c r="E74" s="17" t="s">
        <v>54</v>
      </c>
      <c r="F74" s="14" t="s">
        <v>19</v>
      </c>
      <c r="G74" s="14"/>
      <c r="H74" s="15">
        <f>H75+H76</f>
        <v>242</v>
      </c>
      <c r="I74" s="15">
        <f aca="true" t="shared" si="149" ref="I74:S74">I75+I76</f>
        <v>0</v>
      </c>
      <c r="J74" s="15">
        <f t="shared" si="149"/>
        <v>0</v>
      </c>
      <c r="K74" s="15">
        <f t="shared" si="149"/>
        <v>0</v>
      </c>
      <c r="L74" s="15">
        <f t="shared" si="149"/>
        <v>0</v>
      </c>
      <c r="M74" s="15">
        <f t="shared" si="149"/>
        <v>0</v>
      </c>
      <c r="N74" s="15">
        <f t="shared" si="149"/>
        <v>0</v>
      </c>
      <c r="O74" s="15">
        <f t="shared" si="149"/>
        <v>0</v>
      </c>
      <c r="P74" s="15">
        <f t="shared" si="149"/>
        <v>0</v>
      </c>
      <c r="Q74" s="15">
        <f t="shared" si="149"/>
        <v>0</v>
      </c>
      <c r="R74" s="15">
        <f t="shared" si="149"/>
        <v>242</v>
      </c>
      <c r="S74" s="15">
        <f t="shared" si="149"/>
        <v>0</v>
      </c>
      <c r="T74" s="15">
        <f aca="true" t="shared" si="150" ref="T74:Y74">T75+T76</f>
        <v>0</v>
      </c>
      <c r="U74" s="15">
        <f t="shared" si="150"/>
        <v>0</v>
      </c>
      <c r="V74" s="15">
        <f t="shared" si="150"/>
        <v>0</v>
      </c>
      <c r="W74" s="15">
        <f t="shared" si="150"/>
        <v>0</v>
      </c>
      <c r="X74" s="15">
        <f t="shared" si="150"/>
        <v>242</v>
      </c>
      <c r="Y74" s="15">
        <f t="shared" si="150"/>
        <v>0</v>
      </c>
      <c r="Z74" s="15">
        <f aca="true" t="shared" si="151" ref="Z74:AE74">Z75+Z76</f>
        <v>-4</v>
      </c>
      <c r="AA74" s="15">
        <f t="shared" si="151"/>
        <v>0</v>
      </c>
      <c r="AB74" s="15">
        <f t="shared" si="151"/>
        <v>0</v>
      </c>
      <c r="AC74" s="15">
        <f t="shared" si="151"/>
        <v>0</v>
      </c>
      <c r="AD74" s="15">
        <f t="shared" si="151"/>
        <v>238</v>
      </c>
      <c r="AE74" s="15">
        <f t="shared" si="151"/>
        <v>0</v>
      </c>
      <c r="AF74" s="15">
        <f aca="true" t="shared" si="152" ref="AF74:AK74">AF75+AF76</f>
        <v>0</v>
      </c>
      <c r="AG74" s="15">
        <f t="shared" si="152"/>
        <v>0</v>
      </c>
      <c r="AH74" s="15">
        <f t="shared" si="152"/>
        <v>0</v>
      </c>
      <c r="AI74" s="15">
        <f t="shared" si="152"/>
        <v>0</v>
      </c>
      <c r="AJ74" s="15">
        <f t="shared" si="152"/>
        <v>238</v>
      </c>
      <c r="AK74" s="15">
        <f t="shared" si="152"/>
        <v>0</v>
      </c>
      <c r="AL74" s="15">
        <f aca="true" t="shared" si="153" ref="AL74:AQ74">AL75+AL76</f>
        <v>0</v>
      </c>
      <c r="AM74" s="15">
        <f t="shared" si="153"/>
        <v>0</v>
      </c>
      <c r="AN74" s="15">
        <f t="shared" si="153"/>
        <v>0</v>
      </c>
      <c r="AO74" s="15">
        <f t="shared" si="153"/>
        <v>0</v>
      </c>
      <c r="AP74" s="15">
        <f t="shared" si="153"/>
        <v>238</v>
      </c>
      <c r="AQ74" s="15">
        <f t="shared" si="153"/>
        <v>0</v>
      </c>
      <c r="AR74" s="15">
        <f aca="true" t="shared" si="154" ref="AR74:AW74">AR75+AR76</f>
        <v>0</v>
      </c>
      <c r="AS74" s="15">
        <f t="shared" si="154"/>
        <v>0</v>
      </c>
      <c r="AT74" s="15">
        <f t="shared" si="154"/>
        <v>0</v>
      </c>
      <c r="AU74" s="15">
        <f t="shared" si="154"/>
        <v>0</v>
      </c>
      <c r="AV74" s="15">
        <f t="shared" si="154"/>
        <v>238</v>
      </c>
      <c r="AW74" s="15">
        <f t="shared" si="154"/>
        <v>0</v>
      </c>
      <c r="AX74" s="15">
        <f>AX75+AX76</f>
        <v>199</v>
      </c>
      <c r="AY74" s="15">
        <f>AY75+AY76</f>
        <v>0</v>
      </c>
      <c r="AZ74" s="35">
        <f t="shared" si="119"/>
        <v>83.61344537815127</v>
      </c>
      <c r="BA74" s="35"/>
    </row>
    <row r="75" spans="1:53" ht="16.5">
      <c r="A75" s="13" t="s">
        <v>68</v>
      </c>
      <c r="B75" s="15">
        <f t="shared" si="140"/>
        <v>912</v>
      </c>
      <c r="C75" s="14" t="s">
        <v>24</v>
      </c>
      <c r="D75" s="14" t="s">
        <v>7</v>
      </c>
      <c r="E75" s="17" t="s">
        <v>54</v>
      </c>
      <c r="F75" s="14" t="s">
        <v>72</v>
      </c>
      <c r="G75" s="14">
        <v>610</v>
      </c>
      <c r="H75" s="15">
        <f>71+85</f>
        <v>156</v>
      </c>
      <c r="I75" s="16"/>
      <c r="J75" s="33"/>
      <c r="K75" s="33"/>
      <c r="L75" s="33"/>
      <c r="M75" s="33"/>
      <c r="N75" s="15"/>
      <c r="O75" s="15"/>
      <c r="P75" s="15"/>
      <c r="Q75" s="15"/>
      <c r="R75" s="15">
        <f>H75+N75+O75+P75+Q75</f>
        <v>156</v>
      </c>
      <c r="S75" s="16">
        <f>I75+O75</f>
        <v>0</v>
      </c>
      <c r="T75" s="15"/>
      <c r="U75" s="15"/>
      <c r="V75" s="15"/>
      <c r="W75" s="15"/>
      <c r="X75" s="15">
        <f>R75+T75+U75+V75+W75</f>
        <v>156</v>
      </c>
      <c r="Y75" s="16">
        <f>S75+U75</f>
        <v>0</v>
      </c>
      <c r="Z75" s="15"/>
      <c r="AA75" s="15"/>
      <c r="AB75" s="15"/>
      <c r="AC75" s="15"/>
      <c r="AD75" s="15">
        <f>X75+Z75+AA75+AB75+AC75</f>
        <v>156</v>
      </c>
      <c r="AE75" s="16">
        <f>Y75+AA75</f>
        <v>0</v>
      </c>
      <c r="AF75" s="15"/>
      <c r="AG75" s="15"/>
      <c r="AH75" s="15"/>
      <c r="AI75" s="15"/>
      <c r="AJ75" s="15">
        <f>AD75+AF75+AG75+AH75+AI75</f>
        <v>156</v>
      </c>
      <c r="AK75" s="16">
        <f>AE75+AG75</f>
        <v>0</v>
      </c>
      <c r="AL75" s="15"/>
      <c r="AM75" s="15"/>
      <c r="AN75" s="15"/>
      <c r="AO75" s="15"/>
      <c r="AP75" s="15">
        <f>AJ75+AL75+AM75+AN75+AO75</f>
        <v>156</v>
      </c>
      <c r="AQ75" s="16">
        <f>AK75+AM75</f>
        <v>0</v>
      </c>
      <c r="AR75" s="15"/>
      <c r="AS75" s="15"/>
      <c r="AT75" s="15"/>
      <c r="AU75" s="15"/>
      <c r="AV75" s="15">
        <f>AP75+AR75+AS75+AT75+AU75</f>
        <v>156</v>
      </c>
      <c r="AW75" s="16">
        <f>AQ75+AS75</f>
        <v>0</v>
      </c>
      <c r="AX75" s="15">
        <v>125</v>
      </c>
      <c r="AY75" s="16">
        <f>AS75+AU75</f>
        <v>0</v>
      </c>
      <c r="AZ75" s="35">
        <f t="shared" si="119"/>
        <v>80.12820512820514</v>
      </c>
      <c r="BA75" s="35"/>
    </row>
    <row r="76" spans="1:53" ht="16.5">
      <c r="A76" s="19" t="s">
        <v>23</v>
      </c>
      <c r="B76" s="15">
        <f t="shared" si="140"/>
        <v>912</v>
      </c>
      <c r="C76" s="14" t="s">
        <v>24</v>
      </c>
      <c r="D76" s="14" t="s">
        <v>7</v>
      </c>
      <c r="E76" s="17" t="s">
        <v>54</v>
      </c>
      <c r="F76" s="14" t="s">
        <v>25</v>
      </c>
      <c r="G76" s="14">
        <v>620</v>
      </c>
      <c r="H76" s="15">
        <f>28550+36-28500</f>
        <v>86</v>
      </c>
      <c r="I76" s="16"/>
      <c r="J76" s="33"/>
      <c r="K76" s="33"/>
      <c r="L76" s="33"/>
      <c r="M76" s="33"/>
      <c r="N76" s="15"/>
      <c r="O76" s="15"/>
      <c r="P76" s="15"/>
      <c r="Q76" s="15"/>
      <c r="R76" s="15">
        <f>H76+N76+O76+P76+Q76</f>
        <v>86</v>
      </c>
      <c r="S76" s="16">
        <f>I76+O76</f>
        <v>0</v>
      </c>
      <c r="T76" s="15"/>
      <c r="U76" s="15"/>
      <c r="V76" s="15"/>
      <c r="W76" s="15"/>
      <c r="X76" s="15">
        <f>R76+T76+U76+V76+W76</f>
        <v>86</v>
      </c>
      <c r="Y76" s="16">
        <f>S76+U76</f>
        <v>0</v>
      </c>
      <c r="Z76" s="15">
        <v>-4</v>
      </c>
      <c r="AA76" s="15"/>
      <c r="AB76" s="15"/>
      <c r="AC76" s="15"/>
      <c r="AD76" s="15">
        <f>X76+Z76+AA76+AB76+AC76</f>
        <v>82</v>
      </c>
      <c r="AE76" s="16">
        <f>Y76+AA76</f>
        <v>0</v>
      </c>
      <c r="AF76" s="15"/>
      <c r="AG76" s="15"/>
      <c r="AH76" s="15"/>
      <c r="AI76" s="15"/>
      <c r="AJ76" s="15">
        <f>AD76+AF76+AG76+AH76+AI76</f>
        <v>82</v>
      </c>
      <c r="AK76" s="16">
        <f>AE76+AG76</f>
        <v>0</v>
      </c>
      <c r="AL76" s="15"/>
      <c r="AM76" s="15"/>
      <c r="AN76" s="15"/>
      <c r="AO76" s="15"/>
      <c r="AP76" s="15">
        <f>AJ76+AL76+AM76+AN76+AO76</f>
        <v>82</v>
      </c>
      <c r="AQ76" s="16">
        <f>AK76+AM76</f>
        <v>0</v>
      </c>
      <c r="AR76" s="15"/>
      <c r="AS76" s="15"/>
      <c r="AT76" s="15"/>
      <c r="AU76" s="15"/>
      <c r="AV76" s="15">
        <f>AP76+AR76+AS76+AT76+AU76</f>
        <v>82</v>
      </c>
      <c r="AW76" s="16">
        <f>AQ76+AS76</f>
        <v>0</v>
      </c>
      <c r="AX76" s="15">
        <v>74</v>
      </c>
      <c r="AY76" s="16">
        <f>AS76+AU76</f>
        <v>0</v>
      </c>
      <c r="AZ76" s="35">
        <f t="shared" si="119"/>
        <v>90.2439024390244</v>
      </c>
      <c r="BA76" s="35"/>
    </row>
    <row r="77" spans="1:53" ht="66">
      <c r="A77" s="13" t="s">
        <v>75</v>
      </c>
      <c r="B77" s="15">
        <f t="shared" si="140"/>
        <v>912</v>
      </c>
      <c r="C77" s="14" t="s">
        <v>24</v>
      </c>
      <c r="D77" s="14" t="s">
        <v>7</v>
      </c>
      <c r="E77" s="17" t="s">
        <v>77</v>
      </c>
      <c r="F77" s="14"/>
      <c r="G77" s="14"/>
      <c r="H77" s="15">
        <f>H78</f>
        <v>7000</v>
      </c>
      <c r="I77" s="15">
        <f aca="true" t="shared" si="155" ref="I77:Z79">I78</f>
        <v>0</v>
      </c>
      <c r="J77" s="15">
        <f t="shared" si="155"/>
        <v>0</v>
      </c>
      <c r="K77" s="15">
        <f t="shared" si="155"/>
        <v>0</v>
      </c>
      <c r="L77" s="15">
        <f t="shared" si="155"/>
        <v>0</v>
      </c>
      <c r="M77" s="15">
        <f t="shared" si="155"/>
        <v>0</v>
      </c>
      <c r="N77" s="15">
        <f t="shared" si="155"/>
        <v>2500</v>
      </c>
      <c r="O77" s="15">
        <f t="shared" si="155"/>
        <v>0</v>
      </c>
      <c r="P77" s="15">
        <f t="shared" si="155"/>
        <v>0</v>
      </c>
      <c r="Q77" s="15">
        <f t="shared" si="155"/>
        <v>0</v>
      </c>
      <c r="R77" s="15">
        <f t="shared" si="155"/>
        <v>9500</v>
      </c>
      <c r="S77" s="15">
        <f t="shared" si="155"/>
        <v>0</v>
      </c>
      <c r="T77" s="15">
        <f t="shared" si="155"/>
        <v>0</v>
      </c>
      <c r="U77" s="15">
        <f t="shared" si="155"/>
        <v>0</v>
      </c>
      <c r="V77" s="15">
        <f t="shared" si="155"/>
        <v>0</v>
      </c>
      <c r="W77" s="15">
        <f t="shared" si="155"/>
        <v>0</v>
      </c>
      <c r="X77" s="15">
        <f t="shared" si="155"/>
        <v>9500</v>
      </c>
      <c r="Y77" s="15">
        <f aca="true" t="shared" si="156" ref="X77:Y79">Y78</f>
        <v>0</v>
      </c>
      <c r="Z77" s="15">
        <f t="shared" si="155"/>
        <v>0</v>
      </c>
      <c r="AA77" s="15">
        <f aca="true" t="shared" si="157" ref="Z77:AC79">AA78</f>
        <v>0</v>
      </c>
      <c r="AB77" s="15">
        <f t="shared" si="157"/>
        <v>0</v>
      </c>
      <c r="AC77" s="15">
        <f t="shared" si="157"/>
        <v>0</v>
      </c>
      <c r="AD77" s="15">
        <f aca="true" t="shared" si="158" ref="AD77:AI79">AD78</f>
        <v>9500</v>
      </c>
      <c r="AE77" s="15">
        <f t="shared" si="158"/>
        <v>0</v>
      </c>
      <c r="AF77" s="15">
        <f t="shared" si="158"/>
        <v>0</v>
      </c>
      <c r="AG77" s="15">
        <f t="shared" si="158"/>
        <v>0</v>
      </c>
      <c r="AH77" s="15">
        <f t="shared" si="158"/>
        <v>0</v>
      </c>
      <c r="AI77" s="15">
        <f t="shared" si="158"/>
        <v>0</v>
      </c>
      <c r="AJ77" s="15">
        <f aca="true" t="shared" si="159" ref="AJ77:AY79">AJ78</f>
        <v>9500</v>
      </c>
      <c r="AK77" s="15">
        <f t="shared" si="159"/>
        <v>0</v>
      </c>
      <c r="AL77" s="15">
        <f t="shared" si="159"/>
        <v>0</v>
      </c>
      <c r="AM77" s="15">
        <f t="shared" si="159"/>
        <v>0</v>
      </c>
      <c r="AN77" s="15">
        <f t="shared" si="159"/>
        <v>0</v>
      </c>
      <c r="AO77" s="15">
        <f t="shared" si="159"/>
        <v>0</v>
      </c>
      <c r="AP77" s="15">
        <f t="shared" si="159"/>
        <v>9500</v>
      </c>
      <c r="AQ77" s="15">
        <f t="shared" si="159"/>
        <v>0</v>
      </c>
      <c r="AR77" s="15">
        <f t="shared" si="159"/>
        <v>0</v>
      </c>
      <c r="AS77" s="15">
        <f t="shared" si="159"/>
        <v>0</v>
      </c>
      <c r="AT77" s="15">
        <f t="shared" si="159"/>
        <v>-70</v>
      </c>
      <c r="AU77" s="15">
        <f t="shared" si="159"/>
        <v>0</v>
      </c>
      <c r="AV77" s="15">
        <f t="shared" si="159"/>
        <v>9430</v>
      </c>
      <c r="AW77" s="15">
        <f t="shared" si="159"/>
        <v>0</v>
      </c>
      <c r="AX77" s="15">
        <f t="shared" si="159"/>
        <v>9429</v>
      </c>
      <c r="AY77" s="15">
        <f t="shared" si="159"/>
        <v>0</v>
      </c>
      <c r="AZ77" s="35">
        <f t="shared" si="119"/>
        <v>99.98939554612937</v>
      </c>
      <c r="BA77" s="35"/>
    </row>
    <row r="78" spans="1:53" ht="16.5">
      <c r="A78" s="19" t="s">
        <v>82</v>
      </c>
      <c r="B78" s="15">
        <f t="shared" si="140"/>
        <v>912</v>
      </c>
      <c r="C78" s="14" t="s">
        <v>24</v>
      </c>
      <c r="D78" s="14" t="s">
        <v>7</v>
      </c>
      <c r="E78" s="17" t="s">
        <v>83</v>
      </c>
      <c r="F78" s="14"/>
      <c r="G78" s="14"/>
      <c r="H78" s="15">
        <f>H79</f>
        <v>7000</v>
      </c>
      <c r="I78" s="15">
        <f t="shared" si="155"/>
        <v>0</v>
      </c>
      <c r="J78" s="15">
        <f t="shared" si="155"/>
        <v>0</v>
      </c>
      <c r="K78" s="15">
        <f t="shared" si="155"/>
        <v>0</v>
      </c>
      <c r="L78" s="15">
        <f t="shared" si="155"/>
        <v>0</v>
      </c>
      <c r="M78" s="15">
        <f t="shared" si="155"/>
        <v>0</v>
      </c>
      <c r="N78" s="15">
        <f t="shared" si="155"/>
        <v>2500</v>
      </c>
      <c r="O78" s="15">
        <f t="shared" si="155"/>
        <v>0</v>
      </c>
      <c r="P78" s="15">
        <f t="shared" si="155"/>
        <v>0</v>
      </c>
      <c r="Q78" s="15">
        <f t="shared" si="155"/>
        <v>0</v>
      </c>
      <c r="R78" s="15">
        <f t="shared" si="155"/>
        <v>9500</v>
      </c>
      <c r="S78" s="15">
        <f t="shared" si="155"/>
        <v>0</v>
      </c>
      <c r="T78" s="15">
        <f t="shared" si="155"/>
        <v>0</v>
      </c>
      <c r="U78" s="15">
        <f t="shared" si="155"/>
        <v>0</v>
      </c>
      <c r="V78" s="15">
        <f t="shared" si="155"/>
        <v>0</v>
      </c>
      <c r="W78" s="15">
        <f t="shared" si="155"/>
        <v>0</v>
      </c>
      <c r="X78" s="15">
        <f t="shared" si="156"/>
        <v>9500</v>
      </c>
      <c r="Y78" s="15">
        <f t="shared" si="156"/>
        <v>0</v>
      </c>
      <c r="Z78" s="15">
        <f t="shared" si="157"/>
        <v>0</v>
      </c>
      <c r="AA78" s="15">
        <f t="shared" si="157"/>
        <v>0</v>
      </c>
      <c r="AB78" s="15">
        <f t="shared" si="157"/>
        <v>0</v>
      </c>
      <c r="AC78" s="15">
        <f t="shared" si="157"/>
        <v>0</v>
      </c>
      <c r="AD78" s="15">
        <f t="shared" si="158"/>
        <v>9500</v>
      </c>
      <c r="AE78" s="15">
        <f t="shared" si="158"/>
        <v>0</v>
      </c>
      <c r="AF78" s="15">
        <f t="shared" si="158"/>
        <v>0</v>
      </c>
      <c r="AG78" s="15">
        <f t="shared" si="158"/>
        <v>0</v>
      </c>
      <c r="AH78" s="15">
        <f t="shared" si="158"/>
        <v>0</v>
      </c>
      <c r="AI78" s="15">
        <f t="shared" si="158"/>
        <v>0</v>
      </c>
      <c r="AJ78" s="15">
        <f t="shared" si="159"/>
        <v>9500</v>
      </c>
      <c r="AK78" s="15">
        <f t="shared" si="159"/>
        <v>0</v>
      </c>
      <c r="AL78" s="15">
        <f t="shared" si="159"/>
        <v>0</v>
      </c>
      <c r="AM78" s="15">
        <f t="shared" si="159"/>
        <v>0</v>
      </c>
      <c r="AN78" s="15">
        <f t="shared" si="159"/>
        <v>0</v>
      </c>
      <c r="AO78" s="15">
        <f t="shared" si="159"/>
        <v>0</v>
      </c>
      <c r="AP78" s="15">
        <f t="shared" si="159"/>
        <v>9500</v>
      </c>
      <c r="AQ78" s="15">
        <f t="shared" si="159"/>
        <v>0</v>
      </c>
      <c r="AR78" s="15">
        <f t="shared" si="159"/>
        <v>0</v>
      </c>
      <c r="AS78" s="15">
        <f t="shared" si="159"/>
        <v>0</v>
      </c>
      <c r="AT78" s="15">
        <f t="shared" si="159"/>
        <v>-70</v>
      </c>
      <c r="AU78" s="15">
        <f t="shared" si="159"/>
        <v>0</v>
      </c>
      <c r="AV78" s="15">
        <f t="shared" si="159"/>
        <v>9430</v>
      </c>
      <c r="AW78" s="15">
        <f t="shared" si="159"/>
        <v>0</v>
      </c>
      <c r="AX78" s="15">
        <f t="shared" si="159"/>
        <v>9429</v>
      </c>
      <c r="AY78" s="15">
        <f t="shared" si="159"/>
        <v>0</v>
      </c>
      <c r="AZ78" s="35">
        <f t="shared" si="119"/>
        <v>99.98939554612937</v>
      </c>
      <c r="BA78" s="35"/>
    </row>
    <row r="79" spans="1:53" ht="15" customHeight="1">
      <c r="A79" s="13" t="s">
        <v>11</v>
      </c>
      <c r="B79" s="15">
        <f t="shared" si="140"/>
        <v>912</v>
      </c>
      <c r="C79" s="14" t="s">
        <v>24</v>
      </c>
      <c r="D79" s="14" t="s">
        <v>7</v>
      </c>
      <c r="E79" s="17" t="s">
        <v>83</v>
      </c>
      <c r="F79" s="14" t="s">
        <v>12</v>
      </c>
      <c r="G79" s="14"/>
      <c r="H79" s="15">
        <f>H80</f>
        <v>7000</v>
      </c>
      <c r="I79" s="15">
        <f t="shared" si="155"/>
        <v>0</v>
      </c>
      <c r="J79" s="15">
        <f t="shared" si="155"/>
        <v>0</v>
      </c>
      <c r="K79" s="15">
        <f t="shared" si="155"/>
        <v>0</v>
      </c>
      <c r="L79" s="15">
        <f t="shared" si="155"/>
        <v>0</v>
      </c>
      <c r="M79" s="15">
        <f t="shared" si="155"/>
        <v>0</v>
      </c>
      <c r="N79" s="15">
        <f t="shared" si="155"/>
        <v>2500</v>
      </c>
      <c r="O79" s="15">
        <f t="shared" si="155"/>
        <v>0</v>
      </c>
      <c r="P79" s="15">
        <f t="shared" si="155"/>
        <v>0</v>
      </c>
      <c r="Q79" s="15">
        <f t="shared" si="155"/>
        <v>0</v>
      </c>
      <c r="R79" s="15">
        <f t="shared" si="155"/>
        <v>9500</v>
      </c>
      <c r="S79" s="15">
        <f t="shared" si="155"/>
        <v>0</v>
      </c>
      <c r="T79" s="15">
        <f t="shared" si="155"/>
        <v>0</v>
      </c>
      <c r="U79" s="15">
        <f t="shared" si="155"/>
        <v>0</v>
      </c>
      <c r="V79" s="15">
        <f t="shared" si="155"/>
        <v>0</v>
      </c>
      <c r="W79" s="15">
        <f t="shared" si="155"/>
        <v>0</v>
      </c>
      <c r="X79" s="15">
        <f t="shared" si="156"/>
        <v>9500</v>
      </c>
      <c r="Y79" s="15">
        <f t="shared" si="156"/>
        <v>0</v>
      </c>
      <c r="Z79" s="15">
        <f t="shared" si="157"/>
        <v>0</v>
      </c>
      <c r="AA79" s="15">
        <f t="shared" si="157"/>
        <v>0</v>
      </c>
      <c r="AB79" s="15">
        <f t="shared" si="157"/>
        <v>0</v>
      </c>
      <c r="AC79" s="15">
        <f t="shared" si="157"/>
        <v>0</v>
      </c>
      <c r="AD79" s="15">
        <f t="shared" si="158"/>
        <v>9500</v>
      </c>
      <c r="AE79" s="15">
        <f t="shared" si="158"/>
        <v>0</v>
      </c>
      <c r="AF79" s="15">
        <f t="shared" si="158"/>
        <v>0</v>
      </c>
      <c r="AG79" s="15">
        <f t="shared" si="158"/>
        <v>0</v>
      </c>
      <c r="AH79" s="15">
        <f t="shared" si="158"/>
        <v>0</v>
      </c>
      <c r="AI79" s="15">
        <f t="shared" si="158"/>
        <v>0</v>
      </c>
      <c r="AJ79" s="15">
        <f t="shared" si="159"/>
        <v>9500</v>
      </c>
      <c r="AK79" s="15">
        <f t="shared" si="159"/>
        <v>0</v>
      </c>
      <c r="AL79" s="15">
        <f t="shared" si="159"/>
        <v>0</v>
      </c>
      <c r="AM79" s="15">
        <f t="shared" si="159"/>
        <v>0</v>
      </c>
      <c r="AN79" s="15">
        <f t="shared" si="159"/>
        <v>0</v>
      </c>
      <c r="AO79" s="15">
        <f t="shared" si="159"/>
        <v>0</v>
      </c>
      <c r="AP79" s="15">
        <f t="shared" si="159"/>
        <v>9500</v>
      </c>
      <c r="AQ79" s="15">
        <f t="shared" si="159"/>
        <v>0</v>
      </c>
      <c r="AR79" s="15">
        <f t="shared" si="159"/>
        <v>0</v>
      </c>
      <c r="AS79" s="15">
        <f t="shared" si="159"/>
        <v>0</v>
      </c>
      <c r="AT79" s="15">
        <f t="shared" si="159"/>
        <v>-70</v>
      </c>
      <c r="AU79" s="15">
        <f t="shared" si="159"/>
        <v>0</v>
      </c>
      <c r="AV79" s="15">
        <f t="shared" si="159"/>
        <v>9430</v>
      </c>
      <c r="AW79" s="15">
        <f t="shared" si="159"/>
        <v>0</v>
      </c>
      <c r="AX79" s="15">
        <f t="shared" si="159"/>
        <v>9429</v>
      </c>
      <c r="AY79" s="15">
        <f t="shared" si="159"/>
        <v>0</v>
      </c>
      <c r="AZ79" s="35">
        <f t="shared" si="119"/>
        <v>99.98939554612937</v>
      </c>
      <c r="BA79" s="35"/>
    </row>
    <row r="80" spans="1:53" ht="49.5">
      <c r="A80" s="13" t="s">
        <v>70</v>
      </c>
      <c r="B80" s="15">
        <f t="shared" si="140"/>
        <v>912</v>
      </c>
      <c r="C80" s="14" t="s">
        <v>24</v>
      </c>
      <c r="D80" s="14" t="s">
        <v>7</v>
      </c>
      <c r="E80" s="17" t="s">
        <v>83</v>
      </c>
      <c r="F80" s="14" t="s">
        <v>71</v>
      </c>
      <c r="G80" s="14" t="s">
        <v>71</v>
      </c>
      <c r="H80" s="15">
        <v>7000</v>
      </c>
      <c r="I80" s="16"/>
      <c r="J80" s="33"/>
      <c r="K80" s="33"/>
      <c r="L80" s="33"/>
      <c r="M80" s="33"/>
      <c r="N80" s="15">
        <v>2500</v>
      </c>
      <c r="O80" s="15"/>
      <c r="P80" s="15"/>
      <c r="Q80" s="15"/>
      <c r="R80" s="15">
        <f>H80+N80+O80+P80+Q80</f>
        <v>9500</v>
      </c>
      <c r="S80" s="16">
        <f>I80+O80</f>
        <v>0</v>
      </c>
      <c r="T80" s="15"/>
      <c r="U80" s="15"/>
      <c r="V80" s="15"/>
      <c r="W80" s="15"/>
      <c r="X80" s="15">
        <f>R80+T80+U80+V80+W80</f>
        <v>9500</v>
      </c>
      <c r="Y80" s="16">
        <f>S80+U80</f>
        <v>0</v>
      </c>
      <c r="Z80" s="15"/>
      <c r="AA80" s="15"/>
      <c r="AB80" s="15"/>
      <c r="AC80" s="15"/>
      <c r="AD80" s="15">
        <f>X80+Z80+AA80+AB80+AC80</f>
        <v>9500</v>
      </c>
      <c r="AE80" s="16">
        <f>Y80+AA80</f>
        <v>0</v>
      </c>
      <c r="AF80" s="15"/>
      <c r="AG80" s="15"/>
      <c r="AH80" s="15"/>
      <c r="AI80" s="15"/>
      <c r="AJ80" s="15">
        <f>AD80+AF80+AG80+AH80+AI80</f>
        <v>9500</v>
      </c>
      <c r="AK80" s="16">
        <f>AE80+AG80</f>
        <v>0</v>
      </c>
      <c r="AL80" s="15"/>
      <c r="AM80" s="15"/>
      <c r="AN80" s="15"/>
      <c r="AO80" s="15"/>
      <c r="AP80" s="15">
        <f>AJ80+AL80+AM80+AN80+AO80</f>
        <v>9500</v>
      </c>
      <c r="AQ80" s="16">
        <f>AK80+AM80</f>
        <v>0</v>
      </c>
      <c r="AR80" s="15"/>
      <c r="AS80" s="15"/>
      <c r="AT80" s="15">
        <v>-70</v>
      </c>
      <c r="AU80" s="15"/>
      <c r="AV80" s="15">
        <f>AP80+AR80+AS80+AT80+AU80</f>
        <v>9430</v>
      </c>
      <c r="AW80" s="16">
        <f>AQ80+AS80</f>
        <v>0</v>
      </c>
      <c r="AX80" s="15">
        <v>9429</v>
      </c>
      <c r="AY80" s="16">
        <f>AS80+AU80</f>
        <v>0</v>
      </c>
      <c r="AZ80" s="35">
        <f t="shared" si="119"/>
        <v>99.98939554612937</v>
      </c>
      <c r="BA80" s="35"/>
    </row>
    <row r="81" spans="1:53" ht="33">
      <c r="A81" s="20" t="s">
        <v>37</v>
      </c>
      <c r="B81" s="15">
        <f t="shared" si="140"/>
        <v>912</v>
      </c>
      <c r="C81" s="14" t="s">
        <v>24</v>
      </c>
      <c r="D81" s="14" t="s">
        <v>7</v>
      </c>
      <c r="E81" s="17" t="s">
        <v>84</v>
      </c>
      <c r="F81" s="14"/>
      <c r="G81" s="14"/>
      <c r="H81" s="15">
        <f>H82</f>
        <v>138522</v>
      </c>
      <c r="I81" s="15">
        <f aca="true" t="shared" si="160" ref="I81:Z82">I82</f>
        <v>138522</v>
      </c>
      <c r="J81" s="15">
        <f t="shared" si="160"/>
        <v>0</v>
      </c>
      <c r="K81" s="15">
        <f t="shared" si="160"/>
        <v>0</v>
      </c>
      <c r="L81" s="15">
        <f t="shared" si="160"/>
        <v>0</v>
      </c>
      <c r="M81" s="15">
        <f t="shared" si="160"/>
        <v>0</v>
      </c>
      <c r="N81" s="15">
        <f t="shared" si="160"/>
        <v>0</v>
      </c>
      <c r="O81" s="15">
        <f t="shared" si="160"/>
        <v>0</v>
      </c>
      <c r="P81" s="15">
        <f t="shared" si="160"/>
        <v>0</v>
      </c>
      <c r="Q81" s="15">
        <f t="shared" si="160"/>
        <v>0</v>
      </c>
      <c r="R81" s="15">
        <f t="shared" si="160"/>
        <v>138522</v>
      </c>
      <c r="S81" s="15">
        <f t="shared" si="160"/>
        <v>138522</v>
      </c>
      <c r="T81" s="15">
        <f t="shared" si="160"/>
        <v>0</v>
      </c>
      <c r="U81" s="15">
        <f t="shared" si="160"/>
        <v>0</v>
      </c>
      <c r="V81" s="15">
        <f t="shared" si="160"/>
        <v>0</v>
      </c>
      <c r="W81" s="15">
        <f t="shared" si="160"/>
        <v>0</v>
      </c>
      <c r="X81" s="15">
        <f t="shared" si="160"/>
        <v>138522</v>
      </c>
      <c r="Y81" s="15">
        <f>Y82</f>
        <v>138522</v>
      </c>
      <c r="Z81" s="15">
        <f t="shared" si="160"/>
        <v>0</v>
      </c>
      <c r="AA81" s="15">
        <f aca="true" t="shared" si="161" ref="Z81:AC82">AA82</f>
        <v>0</v>
      </c>
      <c r="AB81" s="15">
        <f t="shared" si="161"/>
        <v>0</v>
      </c>
      <c r="AC81" s="15">
        <f t="shared" si="161"/>
        <v>0</v>
      </c>
      <c r="AD81" s="15">
        <f>AD82</f>
        <v>138522</v>
      </c>
      <c r="AE81" s="15">
        <f>AE82</f>
        <v>138522</v>
      </c>
      <c r="AF81" s="15">
        <f aca="true" t="shared" si="162" ref="AF81:AI82">AF82</f>
        <v>0</v>
      </c>
      <c r="AG81" s="15">
        <f t="shared" si="162"/>
        <v>0</v>
      </c>
      <c r="AH81" s="15">
        <f t="shared" si="162"/>
        <v>0</v>
      </c>
      <c r="AI81" s="15">
        <f t="shared" si="162"/>
        <v>0</v>
      </c>
      <c r="AJ81" s="15">
        <f>AJ82</f>
        <v>138522</v>
      </c>
      <c r="AK81" s="15">
        <f>AK82</f>
        <v>138522</v>
      </c>
      <c r="AL81" s="15">
        <f aca="true" t="shared" si="163" ref="AL81:AO82">AL82</f>
        <v>0</v>
      </c>
      <c r="AM81" s="15">
        <f t="shared" si="163"/>
        <v>0</v>
      </c>
      <c r="AN81" s="15">
        <f t="shared" si="163"/>
        <v>0</v>
      </c>
      <c r="AO81" s="15">
        <f t="shared" si="163"/>
        <v>0</v>
      </c>
      <c r="AP81" s="15">
        <f>AP82</f>
        <v>138522</v>
      </c>
      <c r="AQ81" s="15">
        <f>AQ82</f>
        <v>138522</v>
      </c>
      <c r="AR81" s="15">
        <f aca="true" t="shared" si="164" ref="AR81:AU82">AR82</f>
        <v>0</v>
      </c>
      <c r="AS81" s="15">
        <f t="shared" si="164"/>
        <v>0</v>
      </c>
      <c r="AT81" s="15">
        <f t="shared" si="164"/>
        <v>0</v>
      </c>
      <c r="AU81" s="15">
        <f t="shared" si="164"/>
        <v>0</v>
      </c>
      <c r="AV81" s="15">
        <f aca="true" t="shared" si="165" ref="AV81:AY82">AV82</f>
        <v>138522</v>
      </c>
      <c r="AW81" s="15">
        <f t="shared" si="165"/>
        <v>138522</v>
      </c>
      <c r="AX81" s="15">
        <f t="shared" si="165"/>
        <v>93410</v>
      </c>
      <c r="AY81" s="15">
        <f t="shared" si="165"/>
        <v>93410</v>
      </c>
      <c r="AZ81" s="35">
        <f t="shared" si="119"/>
        <v>67.43333188951935</v>
      </c>
      <c r="BA81" s="35">
        <f>AY81/AW81*100</f>
        <v>67.43333188951935</v>
      </c>
    </row>
    <row r="82" spans="1:53" ht="46.5" customHeight="1">
      <c r="A82" s="25" t="s">
        <v>86</v>
      </c>
      <c r="B82" s="15">
        <f t="shared" si="140"/>
        <v>912</v>
      </c>
      <c r="C82" s="14" t="s">
        <v>24</v>
      </c>
      <c r="D82" s="14" t="s">
        <v>7</v>
      </c>
      <c r="E82" s="17" t="s">
        <v>85</v>
      </c>
      <c r="F82" s="14"/>
      <c r="G82" s="14"/>
      <c r="H82" s="15">
        <f>H83</f>
        <v>138522</v>
      </c>
      <c r="I82" s="15">
        <f t="shared" si="160"/>
        <v>138522</v>
      </c>
      <c r="J82" s="15">
        <f t="shared" si="160"/>
        <v>0</v>
      </c>
      <c r="K82" s="15">
        <f t="shared" si="160"/>
        <v>0</v>
      </c>
      <c r="L82" s="15">
        <f t="shared" si="160"/>
        <v>0</v>
      </c>
      <c r="M82" s="15">
        <f t="shared" si="160"/>
        <v>0</v>
      </c>
      <c r="N82" s="15">
        <f t="shared" si="160"/>
        <v>0</v>
      </c>
      <c r="O82" s="15">
        <f t="shared" si="160"/>
        <v>0</v>
      </c>
      <c r="P82" s="15">
        <f t="shared" si="160"/>
        <v>0</v>
      </c>
      <c r="Q82" s="15">
        <f t="shared" si="160"/>
        <v>0</v>
      </c>
      <c r="R82" s="15">
        <f t="shared" si="160"/>
        <v>138522</v>
      </c>
      <c r="S82" s="15">
        <f t="shared" si="160"/>
        <v>138522</v>
      </c>
      <c r="T82" s="15">
        <f t="shared" si="160"/>
        <v>0</v>
      </c>
      <c r="U82" s="15">
        <f t="shared" si="160"/>
        <v>0</v>
      </c>
      <c r="V82" s="15">
        <f t="shared" si="160"/>
        <v>0</v>
      </c>
      <c r="W82" s="15">
        <f t="shared" si="160"/>
        <v>0</v>
      </c>
      <c r="X82" s="15">
        <f>X83</f>
        <v>138522</v>
      </c>
      <c r="Y82" s="15">
        <f>Y83</f>
        <v>138522</v>
      </c>
      <c r="Z82" s="15">
        <f t="shared" si="161"/>
        <v>0</v>
      </c>
      <c r="AA82" s="15">
        <f t="shared" si="161"/>
        <v>0</v>
      </c>
      <c r="AB82" s="15">
        <f t="shared" si="161"/>
        <v>0</v>
      </c>
      <c r="AC82" s="15">
        <f t="shared" si="161"/>
        <v>0</v>
      </c>
      <c r="AD82" s="15">
        <f>AD83</f>
        <v>138522</v>
      </c>
      <c r="AE82" s="15">
        <f>AE83</f>
        <v>138522</v>
      </c>
      <c r="AF82" s="15">
        <f t="shared" si="162"/>
        <v>0</v>
      </c>
      <c r="AG82" s="15">
        <f t="shared" si="162"/>
        <v>0</v>
      </c>
      <c r="AH82" s="15">
        <f t="shared" si="162"/>
        <v>0</v>
      </c>
      <c r="AI82" s="15">
        <f t="shared" si="162"/>
        <v>0</v>
      </c>
      <c r="AJ82" s="15">
        <f>AJ83</f>
        <v>138522</v>
      </c>
      <c r="AK82" s="15">
        <f>AK83</f>
        <v>138522</v>
      </c>
      <c r="AL82" s="15">
        <f t="shared" si="163"/>
        <v>0</v>
      </c>
      <c r="AM82" s="15">
        <f t="shared" si="163"/>
        <v>0</v>
      </c>
      <c r="AN82" s="15">
        <f t="shared" si="163"/>
        <v>0</v>
      </c>
      <c r="AO82" s="15">
        <f t="shared" si="163"/>
        <v>0</v>
      </c>
      <c r="AP82" s="15">
        <f>AP83</f>
        <v>138522</v>
      </c>
      <c r="AQ82" s="15">
        <f>AQ83</f>
        <v>138522</v>
      </c>
      <c r="AR82" s="15">
        <f t="shared" si="164"/>
        <v>0</v>
      </c>
      <c r="AS82" s="15">
        <f t="shared" si="164"/>
        <v>0</v>
      </c>
      <c r="AT82" s="15">
        <f t="shared" si="164"/>
        <v>0</v>
      </c>
      <c r="AU82" s="15">
        <f t="shared" si="164"/>
        <v>0</v>
      </c>
      <c r="AV82" s="15">
        <f t="shared" si="165"/>
        <v>138522</v>
      </c>
      <c r="AW82" s="15">
        <f t="shared" si="165"/>
        <v>138522</v>
      </c>
      <c r="AX82" s="15">
        <f t="shared" si="165"/>
        <v>93410</v>
      </c>
      <c r="AY82" s="15">
        <f t="shared" si="165"/>
        <v>93410</v>
      </c>
      <c r="AZ82" s="35">
        <f t="shared" si="119"/>
        <v>67.43333188951935</v>
      </c>
      <c r="BA82" s="35">
        <f>AY82/AW82*100</f>
        <v>67.43333188951935</v>
      </c>
    </row>
    <row r="83" spans="1:53" ht="33">
      <c r="A83" s="20" t="s">
        <v>18</v>
      </c>
      <c r="B83" s="15">
        <f t="shared" si="140"/>
        <v>912</v>
      </c>
      <c r="C83" s="14" t="s">
        <v>24</v>
      </c>
      <c r="D83" s="14" t="s">
        <v>7</v>
      </c>
      <c r="E83" s="17" t="s">
        <v>85</v>
      </c>
      <c r="F83" s="14" t="s">
        <v>19</v>
      </c>
      <c r="G83" s="14"/>
      <c r="H83" s="15">
        <f>H84+H85</f>
        <v>138522</v>
      </c>
      <c r="I83" s="15">
        <f aca="true" t="shared" si="166" ref="I83:S83">I84+I85</f>
        <v>138522</v>
      </c>
      <c r="J83" s="15">
        <f t="shared" si="166"/>
        <v>0</v>
      </c>
      <c r="K83" s="15">
        <f t="shared" si="166"/>
        <v>0</v>
      </c>
      <c r="L83" s="15">
        <f t="shared" si="166"/>
        <v>0</v>
      </c>
      <c r="M83" s="15">
        <f t="shared" si="166"/>
        <v>0</v>
      </c>
      <c r="N83" s="15">
        <f t="shared" si="166"/>
        <v>0</v>
      </c>
      <c r="O83" s="15">
        <f t="shared" si="166"/>
        <v>0</v>
      </c>
      <c r="P83" s="15">
        <f t="shared" si="166"/>
        <v>0</v>
      </c>
      <c r="Q83" s="15">
        <f t="shared" si="166"/>
        <v>0</v>
      </c>
      <c r="R83" s="15">
        <f t="shared" si="166"/>
        <v>138522</v>
      </c>
      <c r="S83" s="15">
        <f t="shared" si="166"/>
        <v>138522</v>
      </c>
      <c r="T83" s="15">
        <f aca="true" t="shared" si="167" ref="T83:Y83">T84+T85</f>
        <v>0</v>
      </c>
      <c r="U83" s="15">
        <f t="shared" si="167"/>
        <v>0</v>
      </c>
      <c r="V83" s="15">
        <f t="shared" si="167"/>
        <v>0</v>
      </c>
      <c r="W83" s="15">
        <f t="shared" si="167"/>
        <v>0</v>
      </c>
      <c r="X83" s="15">
        <f t="shared" si="167"/>
        <v>138522</v>
      </c>
      <c r="Y83" s="15">
        <f t="shared" si="167"/>
        <v>138522</v>
      </c>
      <c r="Z83" s="15">
        <f aca="true" t="shared" si="168" ref="Z83:AE83">Z84+Z85</f>
        <v>0</v>
      </c>
      <c r="AA83" s="15">
        <f t="shared" si="168"/>
        <v>0</v>
      </c>
      <c r="AB83" s="15">
        <f t="shared" si="168"/>
        <v>0</v>
      </c>
      <c r="AC83" s="15">
        <f t="shared" si="168"/>
        <v>0</v>
      </c>
      <c r="AD83" s="15">
        <f t="shared" si="168"/>
        <v>138522</v>
      </c>
      <c r="AE83" s="15">
        <f t="shared" si="168"/>
        <v>138522</v>
      </c>
      <c r="AF83" s="15">
        <f aca="true" t="shared" si="169" ref="AF83:AK83">AF84+AF85</f>
        <v>0</v>
      </c>
      <c r="AG83" s="15">
        <f t="shared" si="169"/>
        <v>0</v>
      </c>
      <c r="AH83" s="15">
        <f t="shared" si="169"/>
        <v>0</v>
      </c>
      <c r="AI83" s="15">
        <f t="shared" si="169"/>
        <v>0</v>
      </c>
      <c r="AJ83" s="15">
        <f t="shared" si="169"/>
        <v>138522</v>
      </c>
      <c r="AK83" s="15">
        <f t="shared" si="169"/>
        <v>138522</v>
      </c>
      <c r="AL83" s="15">
        <f aca="true" t="shared" si="170" ref="AL83:AQ83">AL84+AL85</f>
        <v>0</v>
      </c>
      <c r="AM83" s="15">
        <f t="shared" si="170"/>
        <v>0</v>
      </c>
      <c r="AN83" s="15">
        <f t="shared" si="170"/>
        <v>0</v>
      </c>
      <c r="AO83" s="15">
        <f t="shared" si="170"/>
        <v>0</v>
      </c>
      <c r="AP83" s="15">
        <f t="shared" si="170"/>
        <v>138522</v>
      </c>
      <c r="AQ83" s="15">
        <f t="shared" si="170"/>
        <v>138522</v>
      </c>
      <c r="AR83" s="15">
        <f aca="true" t="shared" si="171" ref="AR83:AW83">AR84+AR85</f>
        <v>0</v>
      </c>
      <c r="AS83" s="15">
        <f t="shared" si="171"/>
        <v>0</v>
      </c>
      <c r="AT83" s="15">
        <f t="shared" si="171"/>
        <v>0</v>
      </c>
      <c r="AU83" s="15">
        <f t="shared" si="171"/>
        <v>0</v>
      </c>
      <c r="AV83" s="15">
        <f t="shared" si="171"/>
        <v>138522</v>
      </c>
      <c r="AW83" s="15">
        <f t="shared" si="171"/>
        <v>138522</v>
      </c>
      <c r="AX83" s="15">
        <f>AX84+AX85</f>
        <v>93410</v>
      </c>
      <c r="AY83" s="15">
        <f>AY84+AY85</f>
        <v>93410</v>
      </c>
      <c r="AZ83" s="35">
        <f t="shared" si="119"/>
        <v>67.43333188951935</v>
      </c>
      <c r="BA83" s="35">
        <f>AY83/AW83*100</f>
        <v>67.43333188951935</v>
      </c>
    </row>
    <row r="84" spans="1:53" ht="16.5">
      <c r="A84" s="13" t="s">
        <v>68</v>
      </c>
      <c r="B84" s="15">
        <f t="shared" si="140"/>
        <v>912</v>
      </c>
      <c r="C84" s="14" t="s">
        <v>24</v>
      </c>
      <c r="D84" s="14" t="s">
        <v>7</v>
      </c>
      <c r="E84" s="17" t="s">
        <v>85</v>
      </c>
      <c r="F84" s="14" t="s">
        <v>72</v>
      </c>
      <c r="G84" s="14"/>
      <c r="H84" s="15">
        <v>100091</v>
      </c>
      <c r="I84" s="16">
        <v>100091</v>
      </c>
      <c r="J84" s="33"/>
      <c r="K84" s="33"/>
      <c r="L84" s="33"/>
      <c r="M84" s="33"/>
      <c r="N84" s="15"/>
      <c r="O84" s="15"/>
      <c r="P84" s="15"/>
      <c r="Q84" s="15"/>
      <c r="R84" s="15">
        <f>H84+N84+O84+P84+Q84</f>
        <v>100091</v>
      </c>
      <c r="S84" s="16">
        <f>I84+O84</f>
        <v>100091</v>
      </c>
      <c r="T84" s="15"/>
      <c r="U84" s="15"/>
      <c r="V84" s="15"/>
      <c r="W84" s="15"/>
      <c r="X84" s="15">
        <f>R84+T84+U84+V84+W84</f>
        <v>100091</v>
      </c>
      <c r="Y84" s="16">
        <f>S84+U84</f>
        <v>100091</v>
      </c>
      <c r="Z84" s="15"/>
      <c r="AA84" s="15"/>
      <c r="AB84" s="15"/>
      <c r="AC84" s="15"/>
      <c r="AD84" s="15">
        <f>X84+Z84+AA84+AB84+AC84</f>
        <v>100091</v>
      </c>
      <c r="AE84" s="16">
        <f>Y84+AA84</f>
        <v>100091</v>
      </c>
      <c r="AF84" s="15"/>
      <c r="AG84" s="15"/>
      <c r="AH84" s="15"/>
      <c r="AI84" s="15"/>
      <c r="AJ84" s="15">
        <f>AD84+AF84+AG84+AH84+AI84</f>
        <v>100091</v>
      </c>
      <c r="AK84" s="16">
        <f>AE84+AG84</f>
        <v>100091</v>
      </c>
      <c r="AL84" s="15"/>
      <c r="AM84" s="15"/>
      <c r="AN84" s="15"/>
      <c r="AO84" s="15"/>
      <c r="AP84" s="15">
        <f>AJ84+AL84+AM84+AN84+AO84</f>
        <v>100091</v>
      </c>
      <c r="AQ84" s="16">
        <f>AK84+AM84</f>
        <v>100091</v>
      </c>
      <c r="AR84" s="15"/>
      <c r="AS84" s="15"/>
      <c r="AT84" s="15"/>
      <c r="AU84" s="15"/>
      <c r="AV84" s="15">
        <f>AP84+AR84+AS84+AT84+AU84</f>
        <v>100091</v>
      </c>
      <c r="AW84" s="16">
        <f>AQ84+AS84</f>
        <v>100091</v>
      </c>
      <c r="AX84" s="15">
        <v>66542</v>
      </c>
      <c r="AY84" s="16">
        <v>66542</v>
      </c>
      <c r="AZ84" s="35">
        <f t="shared" si="119"/>
        <v>66.48150183333166</v>
      </c>
      <c r="BA84" s="35">
        <f>AY84/AW84*100</f>
        <v>66.48150183333166</v>
      </c>
    </row>
    <row r="85" spans="1:53" ht="16.5">
      <c r="A85" s="19" t="s">
        <v>23</v>
      </c>
      <c r="B85" s="15">
        <f t="shared" si="140"/>
        <v>912</v>
      </c>
      <c r="C85" s="14" t="s">
        <v>24</v>
      </c>
      <c r="D85" s="14" t="s">
        <v>7</v>
      </c>
      <c r="E85" s="17" t="s">
        <v>85</v>
      </c>
      <c r="F85" s="14" t="s">
        <v>25</v>
      </c>
      <c r="G85" s="14"/>
      <c r="H85" s="15">
        <v>38431</v>
      </c>
      <c r="I85" s="16">
        <v>38431</v>
      </c>
      <c r="J85" s="33"/>
      <c r="K85" s="33"/>
      <c r="L85" s="33"/>
      <c r="M85" s="33"/>
      <c r="N85" s="15"/>
      <c r="O85" s="15"/>
      <c r="P85" s="15"/>
      <c r="Q85" s="15"/>
      <c r="R85" s="15">
        <f>H85+N85+O85+P85+Q85</f>
        <v>38431</v>
      </c>
      <c r="S85" s="16">
        <f>I85+O85</f>
        <v>38431</v>
      </c>
      <c r="T85" s="15"/>
      <c r="U85" s="15"/>
      <c r="V85" s="15"/>
      <c r="W85" s="15"/>
      <c r="X85" s="15">
        <f>R85+T85+U85+V85+W85</f>
        <v>38431</v>
      </c>
      <c r="Y85" s="16">
        <f>S85+U85</f>
        <v>38431</v>
      </c>
      <c r="Z85" s="15"/>
      <c r="AA85" s="15"/>
      <c r="AB85" s="15"/>
      <c r="AC85" s="15"/>
      <c r="AD85" s="15">
        <f>X85+Z85+AA85+AB85+AC85</f>
        <v>38431</v>
      </c>
      <c r="AE85" s="16">
        <f>Y85+AA85</f>
        <v>38431</v>
      </c>
      <c r="AF85" s="15"/>
      <c r="AG85" s="15"/>
      <c r="AH85" s="15"/>
      <c r="AI85" s="15"/>
      <c r="AJ85" s="15">
        <f>AD85+AF85+AG85+AH85+AI85</f>
        <v>38431</v>
      </c>
      <c r="AK85" s="16">
        <f>AE85+AG85</f>
        <v>38431</v>
      </c>
      <c r="AL85" s="15"/>
      <c r="AM85" s="15"/>
      <c r="AN85" s="15"/>
      <c r="AO85" s="15"/>
      <c r="AP85" s="15">
        <f>AJ85+AL85+AM85+AN85+AO85</f>
        <v>38431</v>
      </c>
      <c r="AQ85" s="16">
        <f>AK85+AM85</f>
        <v>38431</v>
      </c>
      <c r="AR85" s="15"/>
      <c r="AS85" s="15"/>
      <c r="AT85" s="15"/>
      <c r="AU85" s="15"/>
      <c r="AV85" s="15">
        <f>AP85+AR85+AS85+AT85+AU85</f>
        <v>38431</v>
      </c>
      <c r="AW85" s="16">
        <f>AQ85+AS85</f>
        <v>38431</v>
      </c>
      <c r="AX85" s="15">
        <v>26868</v>
      </c>
      <c r="AY85" s="16">
        <v>26868</v>
      </c>
      <c r="AZ85" s="35">
        <f t="shared" si="119"/>
        <v>69.9123103744373</v>
      </c>
      <c r="BA85" s="35">
        <f>AY85/AW85*100</f>
        <v>69.9123103744373</v>
      </c>
    </row>
    <row r="86" spans="1:53" ht="66">
      <c r="A86" s="13" t="s">
        <v>15</v>
      </c>
      <c r="B86" s="15">
        <v>912</v>
      </c>
      <c r="C86" s="14" t="s">
        <v>24</v>
      </c>
      <c r="D86" s="14" t="s">
        <v>7</v>
      </c>
      <c r="E86" s="17" t="s">
        <v>16</v>
      </c>
      <c r="F86" s="14"/>
      <c r="G86" s="14"/>
      <c r="H86" s="15">
        <f>H87</f>
        <v>4845</v>
      </c>
      <c r="I86" s="15">
        <f aca="true" t="shared" si="172" ref="I86:AC86">I87</f>
        <v>0</v>
      </c>
      <c r="J86" s="15">
        <f t="shared" si="172"/>
        <v>0</v>
      </c>
      <c r="K86" s="15">
        <f t="shared" si="172"/>
        <v>0</v>
      </c>
      <c r="L86" s="15">
        <f t="shared" si="172"/>
        <v>0</v>
      </c>
      <c r="M86" s="15">
        <f t="shared" si="172"/>
        <v>0</v>
      </c>
      <c r="N86" s="15">
        <f t="shared" si="172"/>
        <v>0</v>
      </c>
      <c r="O86" s="15">
        <f t="shared" si="172"/>
        <v>0</v>
      </c>
      <c r="P86" s="15">
        <f t="shared" si="172"/>
        <v>0</v>
      </c>
      <c r="Q86" s="15">
        <f t="shared" si="172"/>
        <v>0</v>
      </c>
      <c r="R86" s="15">
        <f t="shared" si="172"/>
        <v>4845</v>
      </c>
      <c r="S86" s="15">
        <f t="shared" si="172"/>
        <v>0</v>
      </c>
      <c r="T86" s="15">
        <f t="shared" si="172"/>
        <v>0</v>
      </c>
      <c r="U86" s="15">
        <f t="shared" si="172"/>
        <v>0</v>
      </c>
      <c r="V86" s="15">
        <f t="shared" si="172"/>
        <v>0</v>
      </c>
      <c r="W86" s="15">
        <f t="shared" si="172"/>
        <v>0</v>
      </c>
      <c r="X86" s="15">
        <f t="shared" si="172"/>
        <v>4845</v>
      </c>
      <c r="Y86" s="15">
        <f t="shared" si="172"/>
        <v>0</v>
      </c>
      <c r="Z86" s="15">
        <f t="shared" si="172"/>
        <v>0</v>
      </c>
      <c r="AA86" s="15">
        <f t="shared" si="172"/>
        <v>0</v>
      </c>
      <c r="AB86" s="15">
        <f t="shared" si="172"/>
        <v>0</v>
      </c>
      <c r="AC86" s="15">
        <f t="shared" si="172"/>
        <v>0</v>
      </c>
      <c r="AD86" s="15">
        <f aca="true" t="shared" si="173" ref="AD86:AY86">AD87</f>
        <v>4845</v>
      </c>
      <c r="AE86" s="15">
        <f t="shared" si="173"/>
        <v>0</v>
      </c>
      <c r="AF86" s="15">
        <f t="shared" si="173"/>
        <v>0</v>
      </c>
      <c r="AG86" s="15">
        <f t="shared" si="173"/>
        <v>0</v>
      </c>
      <c r="AH86" s="15">
        <f t="shared" si="173"/>
        <v>0</v>
      </c>
      <c r="AI86" s="15">
        <f t="shared" si="173"/>
        <v>0</v>
      </c>
      <c r="AJ86" s="15">
        <f t="shared" si="173"/>
        <v>4845</v>
      </c>
      <c r="AK86" s="15">
        <f t="shared" si="173"/>
        <v>0</v>
      </c>
      <c r="AL86" s="15">
        <f t="shared" si="173"/>
        <v>0</v>
      </c>
      <c r="AM86" s="15">
        <f t="shared" si="173"/>
        <v>0</v>
      </c>
      <c r="AN86" s="15">
        <f t="shared" si="173"/>
        <v>0</v>
      </c>
      <c r="AO86" s="15">
        <f t="shared" si="173"/>
        <v>0</v>
      </c>
      <c r="AP86" s="15">
        <f t="shared" si="173"/>
        <v>4845</v>
      </c>
      <c r="AQ86" s="15">
        <f t="shared" si="173"/>
        <v>0</v>
      </c>
      <c r="AR86" s="15">
        <f t="shared" si="173"/>
        <v>0</v>
      </c>
      <c r="AS86" s="15">
        <f t="shared" si="173"/>
        <v>0</v>
      </c>
      <c r="AT86" s="15">
        <f t="shared" si="173"/>
        <v>0</v>
      </c>
      <c r="AU86" s="15">
        <f t="shared" si="173"/>
        <v>0</v>
      </c>
      <c r="AV86" s="15">
        <f t="shared" si="173"/>
        <v>4845</v>
      </c>
      <c r="AW86" s="15">
        <f t="shared" si="173"/>
        <v>0</v>
      </c>
      <c r="AX86" s="15">
        <f t="shared" si="173"/>
        <v>4196</v>
      </c>
      <c r="AY86" s="15">
        <f t="shared" si="173"/>
        <v>0</v>
      </c>
      <c r="AZ86" s="35">
        <f t="shared" si="119"/>
        <v>86.6047471620227</v>
      </c>
      <c r="BA86" s="35"/>
    </row>
    <row r="87" spans="1:53" ht="16.5">
      <c r="A87" s="13" t="s">
        <v>8</v>
      </c>
      <c r="B87" s="15">
        <v>912</v>
      </c>
      <c r="C87" s="14" t="s">
        <v>24</v>
      </c>
      <c r="D87" s="14" t="s">
        <v>7</v>
      </c>
      <c r="E87" s="17" t="s">
        <v>17</v>
      </c>
      <c r="F87" s="14"/>
      <c r="G87" s="14"/>
      <c r="H87" s="15">
        <f>H88+H92+H95+H98</f>
        <v>4845</v>
      </c>
      <c r="I87" s="15">
        <f aca="true" t="shared" si="174" ref="I87:S87">I88+I92+I95+I98</f>
        <v>0</v>
      </c>
      <c r="J87" s="15">
        <f t="shared" si="174"/>
        <v>0</v>
      </c>
      <c r="K87" s="15">
        <f t="shared" si="174"/>
        <v>0</v>
      </c>
      <c r="L87" s="15">
        <f t="shared" si="174"/>
        <v>0</v>
      </c>
      <c r="M87" s="15">
        <f t="shared" si="174"/>
        <v>0</v>
      </c>
      <c r="N87" s="15">
        <f t="shared" si="174"/>
        <v>0</v>
      </c>
      <c r="O87" s="15">
        <f t="shared" si="174"/>
        <v>0</v>
      </c>
      <c r="P87" s="15">
        <f t="shared" si="174"/>
        <v>0</v>
      </c>
      <c r="Q87" s="15">
        <f t="shared" si="174"/>
        <v>0</v>
      </c>
      <c r="R87" s="15">
        <f t="shared" si="174"/>
        <v>4845</v>
      </c>
      <c r="S87" s="15">
        <f t="shared" si="174"/>
        <v>0</v>
      </c>
      <c r="T87" s="15">
        <f aca="true" t="shared" si="175" ref="T87:Y87">T88+T92+T95+T98</f>
        <v>0</v>
      </c>
      <c r="U87" s="15">
        <f t="shared" si="175"/>
        <v>0</v>
      </c>
      <c r="V87" s="15">
        <f t="shared" si="175"/>
        <v>0</v>
      </c>
      <c r="W87" s="15">
        <f t="shared" si="175"/>
        <v>0</v>
      </c>
      <c r="X87" s="15">
        <f t="shared" si="175"/>
        <v>4845</v>
      </c>
      <c r="Y87" s="15">
        <f t="shared" si="175"/>
        <v>0</v>
      </c>
      <c r="Z87" s="15">
        <f aca="true" t="shared" si="176" ref="Z87:AE87">Z88+Z92+Z95+Z98</f>
        <v>0</v>
      </c>
      <c r="AA87" s="15">
        <f t="shared" si="176"/>
        <v>0</v>
      </c>
      <c r="AB87" s="15">
        <f t="shared" si="176"/>
        <v>0</v>
      </c>
      <c r="AC87" s="15">
        <f t="shared" si="176"/>
        <v>0</v>
      </c>
      <c r="AD87" s="15">
        <f t="shared" si="176"/>
        <v>4845</v>
      </c>
      <c r="AE87" s="15">
        <f t="shared" si="176"/>
        <v>0</v>
      </c>
      <c r="AF87" s="15">
        <f aca="true" t="shared" si="177" ref="AF87:AK87">AF88+AF92+AF95+AF98</f>
        <v>0</v>
      </c>
      <c r="AG87" s="15">
        <f t="shared" si="177"/>
        <v>0</v>
      </c>
      <c r="AH87" s="15">
        <f t="shared" si="177"/>
        <v>0</v>
      </c>
      <c r="AI87" s="15">
        <f t="shared" si="177"/>
        <v>0</v>
      </c>
      <c r="AJ87" s="15">
        <f t="shared" si="177"/>
        <v>4845</v>
      </c>
      <c r="AK87" s="15">
        <f t="shared" si="177"/>
        <v>0</v>
      </c>
      <c r="AL87" s="15">
        <f aca="true" t="shared" si="178" ref="AL87:AQ87">AL88+AL92+AL95+AL98</f>
        <v>0</v>
      </c>
      <c r="AM87" s="15">
        <f t="shared" si="178"/>
        <v>0</v>
      </c>
      <c r="AN87" s="15">
        <f t="shared" si="178"/>
        <v>0</v>
      </c>
      <c r="AO87" s="15">
        <f t="shared" si="178"/>
        <v>0</v>
      </c>
      <c r="AP87" s="15">
        <f t="shared" si="178"/>
        <v>4845</v>
      </c>
      <c r="AQ87" s="15">
        <f t="shared" si="178"/>
        <v>0</v>
      </c>
      <c r="AR87" s="15">
        <f aca="true" t="shared" si="179" ref="AR87:AW87">AR88+AR92+AR95+AR98</f>
        <v>0</v>
      </c>
      <c r="AS87" s="15">
        <f t="shared" si="179"/>
        <v>0</v>
      </c>
      <c r="AT87" s="15">
        <f t="shared" si="179"/>
        <v>0</v>
      </c>
      <c r="AU87" s="15">
        <f t="shared" si="179"/>
        <v>0</v>
      </c>
      <c r="AV87" s="15">
        <f t="shared" si="179"/>
        <v>4845</v>
      </c>
      <c r="AW87" s="15">
        <f t="shared" si="179"/>
        <v>0</v>
      </c>
      <c r="AX87" s="15">
        <f>AX88+AX92+AX95+AX98</f>
        <v>4196</v>
      </c>
      <c r="AY87" s="15">
        <f>AY88+AY92+AY95+AY98</f>
        <v>0</v>
      </c>
      <c r="AZ87" s="35">
        <f t="shared" si="119"/>
        <v>86.6047471620227</v>
      </c>
      <c r="BA87" s="35"/>
    </row>
    <row r="88" spans="1:53" ht="16.5">
      <c r="A88" s="13" t="s">
        <v>61</v>
      </c>
      <c r="B88" s="15">
        <v>912</v>
      </c>
      <c r="C88" s="14" t="s">
        <v>24</v>
      </c>
      <c r="D88" s="14" t="s">
        <v>7</v>
      </c>
      <c r="E88" s="17" t="s">
        <v>78</v>
      </c>
      <c r="F88" s="14"/>
      <c r="G88" s="14"/>
      <c r="H88" s="15">
        <f>H89</f>
        <v>980</v>
      </c>
      <c r="I88" s="15">
        <f aca="true" t="shared" si="180" ref="I88:AC88">I89</f>
        <v>0</v>
      </c>
      <c r="J88" s="15">
        <f t="shared" si="180"/>
        <v>0</v>
      </c>
      <c r="K88" s="15">
        <f t="shared" si="180"/>
        <v>0</v>
      </c>
      <c r="L88" s="15">
        <f t="shared" si="180"/>
        <v>0</v>
      </c>
      <c r="M88" s="15">
        <f t="shared" si="180"/>
        <v>0</v>
      </c>
      <c r="N88" s="15">
        <f t="shared" si="180"/>
        <v>0</v>
      </c>
      <c r="O88" s="15">
        <f t="shared" si="180"/>
        <v>0</v>
      </c>
      <c r="P88" s="15">
        <f t="shared" si="180"/>
        <v>0</v>
      </c>
      <c r="Q88" s="15">
        <f t="shared" si="180"/>
        <v>0</v>
      </c>
      <c r="R88" s="15">
        <f t="shared" si="180"/>
        <v>980</v>
      </c>
      <c r="S88" s="15">
        <f t="shared" si="180"/>
        <v>0</v>
      </c>
      <c r="T88" s="15">
        <f t="shared" si="180"/>
        <v>0</v>
      </c>
      <c r="U88" s="15">
        <f t="shared" si="180"/>
        <v>0</v>
      </c>
      <c r="V88" s="15">
        <f t="shared" si="180"/>
        <v>0</v>
      </c>
      <c r="W88" s="15">
        <f t="shared" si="180"/>
        <v>0</v>
      </c>
      <c r="X88" s="15">
        <f t="shared" si="180"/>
        <v>980</v>
      </c>
      <c r="Y88" s="15">
        <f t="shared" si="180"/>
        <v>0</v>
      </c>
      <c r="Z88" s="15">
        <f t="shared" si="180"/>
        <v>0</v>
      </c>
      <c r="AA88" s="15">
        <f t="shared" si="180"/>
        <v>0</v>
      </c>
      <c r="AB88" s="15">
        <f t="shared" si="180"/>
        <v>0</v>
      </c>
      <c r="AC88" s="15">
        <f t="shared" si="180"/>
        <v>0</v>
      </c>
      <c r="AD88" s="15">
        <f aca="true" t="shared" si="181" ref="AD88:AY88">AD89</f>
        <v>980</v>
      </c>
      <c r="AE88" s="15">
        <f t="shared" si="181"/>
        <v>0</v>
      </c>
      <c r="AF88" s="15">
        <f t="shared" si="181"/>
        <v>0</v>
      </c>
      <c r="AG88" s="15">
        <f t="shared" si="181"/>
        <v>0</v>
      </c>
      <c r="AH88" s="15">
        <f t="shared" si="181"/>
        <v>0</v>
      </c>
      <c r="AI88" s="15">
        <f t="shared" si="181"/>
        <v>0</v>
      </c>
      <c r="AJ88" s="15">
        <f t="shared" si="181"/>
        <v>980</v>
      </c>
      <c r="AK88" s="15">
        <f t="shared" si="181"/>
        <v>0</v>
      </c>
      <c r="AL88" s="15">
        <f t="shared" si="181"/>
        <v>0</v>
      </c>
      <c r="AM88" s="15">
        <f t="shared" si="181"/>
        <v>0</v>
      </c>
      <c r="AN88" s="15">
        <f t="shared" si="181"/>
        <v>0</v>
      </c>
      <c r="AO88" s="15">
        <f t="shared" si="181"/>
        <v>0</v>
      </c>
      <c r="AP88" s="15">
        <f t="shared" si="181"/>
        <v>980</v>
      </c>
      <c r="AQ88" s="15">
        <f t="shared" si="181"/>
        <v>0</v>
      </c>
      <c r="AR88" s="15">
        <f t="shared" si="181"/>
        <v>0</v>
      </c>
      <c r="AS88" s="15">
        <f t="shared" si="181"/>
        <v>0</v>
      </c>
      <c r="AT88" s="15">
        <f t="shared" si="181"/>
        <v>0</v>
      </c>
      <c r="AU88" s="15">
        <f t="shared" si="181"/>
        <v>0</v>
      </c>
      <c r="AV88" s="15">
        <f t="shared" si="181"/>
        <v>980</v>
      </c>
      <c r="AW88" s="15">
        <f t="shared" si="181"/>
        <v>0</v>
      </c>
      <c r="AX88" s="15">
        <f t="shared" si="181"/>
        <v>444</v>
      </c>
      <c r="AY88" s="15">
        <f t="shared" si="181"/>
        <v>0</v>
      </c>
      <c r="AZ88" s="35">
        <f t="shared" si="119"/>
        <v>45.30612244897959</v>
      </c>
      <c r="BA88" s="35"/>
    </row>
    <row r="89" spans="1:53" ht="33">
      <c r="A89" s="13" t="s">
        <v>18</v>
      </c>
      <c r="B89" s="15">
        <v>912</v>
      </c>
      <c r="C89" s="14" t="s">
        <v>24</v>
      </c>
      <c r="D89" s="14" t="s">
        <v>7</v>
      </c>
      <c r="E89" s="17" t="s">
        <v>78</v>
      </c>
      <c r="F89" s="14" t="s">
        <v>19</v>
      </c>
      <c r="G89" s="14"/>
      <c r="H89" s="15">
        <f>H90+H91</f>
        <v>980</v>
      </c>
      <c r="I89" s="15">
        <f aca="true" t="shared" si="182" ref="I89:S89">I90+I91</f>
        <v>0</v>
      </c>
      <c r="J89" s="15">
        <f t="shared" si="182"/>
        <v>0</v>
      </c>
      <c r="K89" s="15">
        <f t="shared" si="182"/>
        <v>0</v>
      </c>
      <c r="L89" s="15">
        <f t="shared" si="182"/>
        <v>0</v>
      </c>
      <c r="M89" s="15">
        <f t="shared" si="182"/>
        <v>0</v>
      </c>
      <c r="N89" s="15">
        <f t="shared" si="182"/>
        <v>0</v>
      </c>
      <c r="O89" s="15">
        <f t="shared" si="182"/>
        <v>0</v>
      </c>
      <c r="P89" s="15">
        <f t="shared" si="182"/>
        <v>0</v>
      </c>
      <c r="Q89" s="15">
        <f t="shared" si="182"/>
        <v>0</v>
      </c>
      <c r="R89" s="15">
        <f t="shared" si="182"/>
        <v>980</v>
      </c>
      <c r="S89" s="15">
        <f t="shared" si="182"/>
        <v>0</v>
      </c>
      <c r="T89" s="15">
        <f aca="true" t="shared" si="183" ref="T89:Y89">T90+T91</f>
        <v>0</v>
      </c>
      <c r="U89" s="15">
        <f t="shared" si="183"/>
        <v>0</v>
      </c>
      <c r="V89" s="15">
        <f t="shared" si="183"/>
        <v>0</v>
      </c>
      <c r="W89" s="15">
        <f t="shared" si="183"/>
        <v>0</v>
      </c>
      <c r="X89" s="15">
        <f t="shared" si="183"/>
        <v>980</v>
      </c>
      <c r="Y89" s="15">
        <f t="shared" si="183"/>
        <v>0</v>
      </c>
      <c r="Z89" s="15">
        <f aca="true" t="shared" si="184" ref="Z89:AE89">Z90+Z91</f>
        <v>0</v>
      </c>
      <c r="AA89" s="15">
        <f t="shared" si="184"/>
        <v>0</v>
      </c>
      <c r="AB89" s="15">
        <f t="shared" si="184"/>
        <v>0</v>
      </c>
      <c r="AC89" s="15">
        <f t="shared" si="184"/>
        <v>0</v>
      </c>
      <c r="AD89" s="15">
        <f t="shared" si="184"/>
        <v>980</v>
      </c>
      <c r="AE89" s="15">
        <f t="shared" si="184"/>
        <v>0</v>
      </c>
      <c r="AF89" s="15">
        <f aca="true" t="shared" si="185" ref="AF89:AK89">AF90+AF91</f>
        <v>0</v>
      </c>
      <c r="AG89" s="15">
        <f t="shared" si="185"/>
        <v>0</v>
      </c>
      <c r="AH89" s="15">
        <f t="shared" si="185"/>
        <v>0</v>
      </c>
      <c r="AI89" s="15">
        <f t="shared" si="185"/>
        <v>0</v>
      </c>
      <c r="AJ89" s="15">
        <f t="shared" si="185"/>
        <v>980</v>
      </c>
      <c r="AK89" s="15">
        <f t="shared" si="185"/>
        <v>0</v>
      </c>
      <c r="AL89" s="15">
        <f aca="true" t="shared" si="186" ref="AL89:AQ89">AL90+AL91</f>
        <v>0</v>
      </c>
      <c r="AM89" s="15">
        <f t="shared" si="186"/>
        <v>0</v>
      </c>
      <c r="AN89" s="15">
        <f t="shared" si="186"/>
        <v>0</v>
      </c>
      <c r="AO89" s="15">
        <f t="shared" si="186"/>
        <v>0</v>
      </c>
      <c r="AP89" s="15">
        <f t="shared" si="186"/>
        <v>980</v>
      </c>
      <c r="AQ89" s="15">
        <f t="shared" si="186"/>
        <v>0</v>
      </c>
      <c r="AR89" s="15">
        <f aca="true" t="shared" si="187" ref="AR89:AX89">AR90+AR91</f>
        <v>0</v>
      </c>
      <c r="AS89" s="15">
        <f t="shared" si="187"/>
        <v>0</v>
      </c>
      <c r="AT89" s="15">
        <f t="shared" si="187"/>
        <v>0</v>
      </c>
      <c r="AU89" s="15">
        <f t="shared" si="187"/>
        <v>0</v>
      </c>
      <c r="AV89" s="15">
        <f t="shared" si="187"/>
        <v>980</v>
      </c>
      <c r="AW89" s="15">
        <f t="shared" si="187"/>
        <v>0</v>
      </c>
      <c r="AX89" s="15">
        <f t="shared" si="187"/>
        <v>444</v>
      </c>
      <c r="AY89" s="15">
        <f>AY90+AY91</f>
        <v>0</v>
      </c>
      <c r="AZ89" s="35">
        <f t="shared" si="119"/>
        <v>45.30612244897959</v>
      </c>
      <c r="BA89" s="35"/>
    </row>
    <row r="90" spans="1:53" ht="16.5">
      <c r="A90" s="13" t="s">
        <v>68</v>
      </c>
      <c r="B90" s="15">
        <v>912</v>
      </c>
      <c r="C90" s="14" t="s">
        <v>24</v>
      </c>
      <c r="D90" s="14" t="s">
        <v>7</v>
      </c>
      <c r="E90" s="17" t="s">
        <v>78</v>
      </c>
      <c r="F90" s="14" t="s">
        <v>72</v>
      </c>
      <c r="G90" s="14" t="s">
        <v>72</v>
      </c>
      <c r="H90" s="15">
        <v>45</v>
      </c>
      <c r="I90" s="16"/>
      <c r="J90" s="33"/>
      <c r="K90" s="33"/>
      <c r="L90" s="33"/>
      <c r="M90" s="33"/>
      <c r="N90" s="15"/>
      <c r="O90" s="15"/>
      <c r="P90" s="15"/>
      <c r="Q90" s="15"/>
      <c r="R90" s="15">
        <f>H90+N90+O90+P90+Q90</f>
        <v>45</v>
      </c>
      <c r="S90" s="16">
        <f>I90+O90</f>
        <v>0</v>
      </c>
      <c r="T90" s="15"/>
      <c r="U90" s="15"/>
      <c r="V90" s="15"/>
      <c r="W90" s="15"/>
      <c r="X90" s="15">
        <f>R90+T90+U90+V90+W90</f>
        <v>45</v>
      </c>
      <c r="Y90" s="16">
        <f>S90+U90</f>
        <v>0</v>
      </c>
      <c r="Z90" s="15"/>
      <c r="AA90" s="15"/>
      <c r="AB90" s="15"/>
      <c r="AC90" s="15"/>
      <c r="AD90" s="15">
        <f>X90+Z90+AA90+AB90+AC90</f>
        <v>45</v>
      </c>
      <c r="AE90" s="16">
        <f>Y90+AA90</f>
        <v>0</v>
      </c>
      <c r="AF90" s="15"/>
      <c r="AG90" s="15"/>
      <c r="AH90" s="15"/>
      <c r="AI90" s="15"/>
      <c r="AJ90" s="15">
        <f>AD90+AF90+AG90+AH90+AI90</f>
        <v>45</v>
      </c>
      <c r="AK90" s="16">
        <f>AE90+AG90</f>
        <v>0</v>
      </c>
      <c r="AL90" s="15"/>
      <c r="AM90" s="15"/>
      <c r="AN90" s="15"/>
      <c r="AO90" s="15"/>
      <c r="AP90" s="15">
        <f>AJ90+AL90+AM90+AN90+AO90</f>
        <v>45</v>
      </c>
      <c r="AQ90" s="16">
        <f>AK90+AM90</f>
        <v>0</v>
      </c>
      <c r="AR90" s="15"/>
      <c r="AS90" s="15"/>
      <c r="AT90" s="15"/>
      <c r="AU90" s="15"/>
      <c r="AV90" s="15">
        <f>AP90+AR90+AS90+AT90+AU90</f>
        <v>45</v>
      </c>
      <c r="AW90" s="16">
        <f>AQ90+AS90</f>
        <v>0</v>
      </c>
      <c r="AX90" s="15">
        <v>45</v>
      </c>
      <c r="AY90" s="16">
        <f>AS90+AU90</f>
        <v>0</v>
      </c>
      <c r="AZ90" s="35">
        <f t="shared" si="119"/>
        <v>100</v>
      </c>
      <c r="BA90" s="35"/>
    </row>
    <row r="91" spans="1:53" ht="16.5">
      <c r="A91" s="19" t="s">
        <v>23</v>
      </c>
      <c r="B91" s="15">
        <v>912</v>
      </c>
      <c r="C91" s="14" t="s">
        <v>24</v>
      </c>
      <c r="D91" s="14" t="s">
        <v>7</v>
      </c>
      <c r="E91" s="17" t="s">
        <v>78</v>
      </c>
      <c r="F91" s="14" t="s">
        <v>25</v>
      </c>
      <c r="G91" s="14" t="s">
        <v>25</v>
      </c>
      <c r="H91" s="15">
        <v>935</v>
      </c>
      <c r="I91" s="16"/>
      <c r="J91" s="33"/>
      <c r="K91" s="33"/>
      <c r="L91" s="33"/>
      <c r="M91" s="33"/>
      <c r="N91" s="15"/>
      <c r="O91" s="15"/>
      <c r="P91" s="15"/>
      <c r="Q91" s="15"/>
      <c r="R91" s="15">
        <f>H91+N91+O91+P91+Q91</f>
        <v>935</v>
      </c>
      <c r="S91" s="16">
        <f>I91+O91</f>
        <v>0</v>
      </c>
      <c r="T91" s="15"/>
      <c r="U91" s="15"/>
      <c r="V91" s="15"/>
      <c r="W91" s="15"/>
      <c r="X91" s="15">
        <f>R91+T91+U91+V91+W91</f>
        <v>935</v>
      </c>
      <c r="Y91" s="16">
        <f>S91+U91</f>
        <v>0</v>
      </c>
      <c r="Z91" s="15"/>
      <c r="AA91" s="15"/>
      <c r="AB91" s="15"/>
      <c r="AC91" s="15"/>
      <c r="AD91" s="15">
        <f>X91+Z91+AA91+AB91+AC91</f>
        <v>935</v>
      </c>
      <c r="AE91" s="16">
        <f>Y91+AA91</f>
        <v>0</v>
      </c>
      <c r="AF91" s="15"/>
      <c r="AG91" s="15"/>
      <c r="AH91" s="15"/>
      <c r="AI91" s="15"/>
      <c r="AJ91" s="15">
        <f>AD91+AF91+AG91+AH91+AI91</f>
        <v>935</v>
      </c>
      <c r="AK91" s="16">
        <f>AE91+AG91</f>
        <v>0</v>
      </c>
      <c r="AL91" s="15"/>
      <c r="AM91" s="15"/>
      <c r="AN91" s="15"/>
      <c r="AO91" s="15"/>
      <c r="AP91" s="15">
        <f>AJ91+AL91+AM91+AN91+AO91</f>
        <v>935</v>
      </c>
      <c r="AQ91" s="16">
        <f>AK91+AM91</f>
        <v>0</v>
      </c>
      <c r="AR91" s="15"/>
      <c r="AS91" s="15"/>
      <c r="AT91" s="15"/>
      <c r="AU91" s="15"/>
      <c r="AV91" s="15">
        <f>AP91+AR91+AS91+AT91+AU91</f>
        <v>935</v>
      </c>
      <c r="AW91" s="16">
        <f>AQ91+AS91</f>
        <v>0</v>
      </c>
      <c r="AX91" s="15">
        <v>399</v>
      </c>
      <c r="AY91" s="16">
        <f>AS91+AU91</f>
        <v>0</v>
      </c>
      <c r="AZ91" s="35">
        <f t="shared" si="119"/>
        <v>42.67379679144385</v>
      </c>
      <c r="BA91" s="35"/>
    </row>
    <row r="92" spans="1:53" ht="16.5">
      <c r="A92" s="13" t="s">
        <v>45</v>
      </c>
      <c r="B92" s="15">
        <v>912</v>
      </c>
      <c r="C92" s="14" t="s">
        <v>24</v>
      </c>
      <c r="D92" s="14" t="s">
        <v>7</v>
      </c>
      <c r="E92" s="17" t="s">
        <v>79</v>
      </c>
      <c r="F92" s="14"/>
      <c r="G92" s="14"/>
      <c r="H92" s="15">
        <f>H93</f>
        <v>470</v>
      </c>
      <c r="I92" s="15">
        <f aca="true" t="shared" si="188" ref="I92:Z93">I93</f>
        <v>0</v>
      </c>
      <c r="J92" s="15">
        <f t="shared" si="188"/>
        <v>0</v>
      </c>
      <c r="K92" s="15">
        <f t="shared" si="188"/>
        <v>0</v>
      </c>
      <c r="L92" s="15">
        <f t="shared" si="188"/>
        <v>0</v>
      </c>
      <c r="M92" s="15">
        <f t="shared" si="188"/>
        <v>0</v>
      </c>
      <c r="N92" s="15">
        <f t="shared" si="188"/>
        <v>0</v>
      </c>
      <c r="O92" s="15">
        <f t="shared" si="188"/>
        <v>0</v>
      </c>
      <c r="P92" s="15">
        <f t="shared" si="188"/>
        <v>0</v>
      </c>
      <c r="Q92" s="15">
        <f t="shared" si="188"/>
        <v>0</v>
      </c>
      <c r="R92" s="15">
        <f t="shared" si="188"/>
        <v>470</v>
      </c>
      <c r="S92" s="15">
        <f t="shared" si="188"/>
        <v>0</v>
      </c>
      <c r="T92" s="15">
        <f t="shared" si="188"/>
        <v>0</v>
      </c>
      <c r="U92" s="15">
        <f t="shared" si="188"/>
        <v>0</v>
      </c>
      <c r="V92" s="15">
        <f t="shared" si="188"/>
        <v>0</v>
      </c>
      <c r="W92" s="15">
        <f t="shared" si="188"/>
        <v>0</v>
      </c>
      <c r="X92" s="15">
        <f t="shared" si="188"/>
        <v>470</v>
      </c>
      <c r="Y92" s="15">
        <f>Y93</f>
        <v>0</v>
      </c>
      <c r="Z92" s="15">
        <f t="shared" si="188"/>
        <v>0</v>
      </c>
      <c r="AA92" s="15">
        <f aca="true" t="shared" si="189" ref="Z92:AC93">AA93</f>
        <v>0</v>
      </c>
      <c r="AB92" s="15">
        <f t="shared" si="189"/>
        <v>0</v>
      </c>
      <c r="AC92" s="15">
        <f t="shared" si="189"/>
        <v>0</v>
      </c>
      <c r="AD92" s="15">
        <f>AD93</f>
        <v>470</v>
      </c>
      <c r="AE92" s="15">
        <f>AE93</f>
        <v>0</v>
      </c>
      <c r="AF92" s="15">
        <f aca="true" t="shared" si="190" ref="AF92:AI93">AF93</f>
        <v>0</v>
      </c>
      <c r="AG92" s="15">
        <f t="shared" si="190"/>
        <v>0</v>
      </c>
      <c r="AH92" s="15">
        <f t="shared" si="190"/>
        <v>0</v>
      </c>
      <c r="AI92" s="15">
        <f t="shared" si="190"/>
        <v>0</v>
      </c>
      <c r="AJ92" s="15">
        <f>AJ93</f>
        <v>470</v>
      </c>
      <c r="AK92" s="15">
        <f>AK93</f>
        <v>0</v>
      </c>
      <c r="AL92" s="15">
        <f aca="true" t="shared" si="191" ref="AL92:AO93">AL93</f>
        <v>0</v>
      </c>
      <c r="AM92" s="15">
        <f t="shared" si="191"/>
        <v>0</v>
      </c>
      <c r="AN92" s="15">
        <f t="shared" si="191"/>
        <v>0</v>
      </c>
      <c r="AO92" s="15">
        <f t="shared" si="191"/>
        <v>0</v>
      </c>
      <c r="AP92" s="15">
        <f>AP93</f>
        <v>470</v>
      </c>
      <c r="AQ92" s="15">
        <f>AQ93</f>
        <v>0</v>
      </c>
      <c r="AR92" s="15">
        <f aca="true" t="shared" si="192" ref="AR92:AU93">AR93</f>
        <v>0</v>
      </c>
      <c r="AS92" s="15">
        <f t="shared" si="192"/>
        <v>0</v>
      </c>
      <c r="AT92" s="15">
        <f t="shared" si="192"/>
        <v>0</v>
      </c>
      <c r="AU92" s="15">
        <f t="shared" si="192"/>
        <v>0</v>
      </c>
      <c r="AV92" s="15">
        <f aca="true" t="shared" si="193" ref="AV92:AY93">AV93</f>
        <v>470</v>
      </c>
      <c r="AW92" s="15">
        <f t="shared" si="193"/>
        <v>0</v>
      </c>
      <c r="AX92" s="15">
        <f t="shared" si="193"/>
        <v>449</v>
      </c>
      <c r="AY92" s="15">
        <f t="shared" si="193"/>
        <v>0</v>
      </c>
      <c r="AZ92" s="35">
        <f t="shared" si="119"/>
        <v>95.53191489361701</v>
      </c>
      <c r="BA92" s="35"/>
    </row>
    <row r="93" spans="1:53" ht="33">
      <c r="A93" s="13" t="s">
        <v>18</v>
      </c>
      <c r="B93" s="15">
        <v>912</v>
      </c>
      <c r="C93" s="14" t="s">
        <v>24</v>
      </c>
      <c r="D93" s="14" t="s">
        <v>7</v>
      </c>
      <c r="E93" s="17" t="s">
        <v>79</v>
      </c>
      <c r="F93" s="14" t="s">
        <v>19</v>
      </c>
      <c r="G93" s="14"/>
      <c r="H93" s="15">
        <f>H94</f>
        <v>470</v>
      </c>
      <c r="I93" s="15">
        <f t="shared" si="188"/>
        <v>0</v>
      </c>
      <c r="J93" s="15">
        <f t="shared" si="188"/>
        <v>0</v>
      </c>
      <c r="K93" s="15">
        <f t="shared" si="188"/>
        <v>0</v>
      </c>
      <c r="L93" s="15">
        <f t="shared" si="188"/>
        <v>0</v>
      </c>
      <c r="M93" s="15">
        <f t="shared" si="188"/>
        <v>0</v>
      </c>
      <c r="N93" s="15">
        <f t="shared" si="188"/>
        <v>0</v>
      </c>
      <c r="O93" s="15">
        <f t="shared" si="188"/>
        <v>0</v>
      </c>
      <c r="P93" s="15">
        <f t="shared" si="188"/>
        <v>0</v>
      </c>
      <c r="Q93" s="15">
        <f t="shared" si="188"/>
        <v>0</v>
      </c>
      <c r="R93" s="15">
        <f t="shared" si="188"/>
        <v>470</v>
      </c>
      <c r="S93" s="15">
        <f t="shared" si="188"/>
        <v>0</v>
      </c>
      <c r="T93" s="15">
        <f t="shared" si="188"/>
        <v>0</v>
      </c>
      <c r="U93" s="15">
        <f t="shared" si="188"/>
        <v>0</v>
      </c>
      <c r="V93" s="15">
        <f t="shared" si="188"/>
        <v>0</v>
      </c>
      <c r="W93" s="15">
        <f t="shared" si="188"/>
        <v>0</v>
      </c>
      <c r="X93" s="15">
        <f>X94</f>
        <v>470</v>
      </c>
      <c r="Y93" s="15">
        <f>Y94</f>
        <v>0</v>
      </c>
      <c r="Z93" s="15">
        <f t="shared" si="189"/>
        <v>0</v>
      </c>
      <c r="AA93" s="15">
        <f t="shared" si="189"/>
        <v>0</v>
      </c>
      <c r="AB93" s="15">
        <f t="shared" si="189"/>
        <v>0</v>
      </c>
      <c r="AC93" s="15">
        <f t="shared" si="189"/>
        <v>0</v>
      </c>
      <c r="AD93" s="15">
        <f>AD94</f>
        <v>470</v>
      </c>
      <c r="AE93" s="15">
        <f>AE94</f>
        <v>0</v>
      </c>
      <c r="AF93" s="15">
        <f t="shared" si="190"/>
        <v>0</v>
      </c>
      <c r="AG93" s="15">
        <f t="shared" si="190"/>
        <v>0</v>
      </c>
      <c r="AH93" s="15">
        <f t="shared" si="190"/>
        <v>0</v>
      </c>
      <c r="AI93" s="15">
        <f t="shared" si="190"/>
        <v>0</v>
      </c>
      <c r="AJ93" s="15">
        <f>AJ94</f>
        <v>470</v>
      </c>
      <c r="AK93" s="15">
        <f>AK94</f>
        <v>0</v>
      </c>
      <c r="AL93" s="15">
        <f t="shared" si="191"/>
        <v>0</v>
      </c>
      <c r="AM93" s="15">
        <f t="shared" si="191"/>
        <v>0</v>
      </c>
      <c r="AN93" s="15">
        <f t="shared" si="191"/>
        <v>0</v>
      </c>
      <c r="AO93" s="15">
        <f t="shared" si="191"/>
        <v>0</v>
      </c>
      <c r="AP93" s="15">
        <f>AP94</f>
        <v>470</v>
      </c>
      <c r="AQ93" s="15">
        <f>AQ94</f>
        <v>0</v>
      </c>
      <c r="AR93" s="15">
        <f t="shared" si="192"/>
        <v>0</v>
      </c>
      <c r="AS93" s="15">
        <f t="shared" si="192"/>
        <v>0</v>
      </c>
      <c r="AT93" s="15">
        <f t="shared" si="192"/>
        <v>0</v>
      </c>
      <c r="AU93" s="15">
        <f t="shared" si="192"/>
        <v>0</v>
      </c>
      <c r="AV93" s="15">
        <f t="shared" si="193"/>
        <v>470</v>
      </c>
      <c r="AW93" s="15">
        <f t="shared" si="193"/>
        <v>0</v>
      </c>
      <c r="AX93" s="15">
        <f t="shared" si="193"/>
        <v>449</v>
      </c>
      <c r="AY93" s="15">
        <f t="shared" si="193"/>
        <v>0</v>
      </c>
      <c r="AZ93" s="35">
        <f t="shared" si="119"/>
        <v>95.53191489361701</v>
      </c>
      <c r="BA93" s="35"/>
    </row>
    <row r="94" spans="1:53" ht="16.5">
      <c r="A94" s="13" t="s">
        <v>68</v>
      </c>
      <c r="B94" s="15">
        <v>912</v>
      </c>
      <c r="C94" s="14" t="s">
        <v>24</v>
      </c>
      <c r="D94" s="14" t="s">
        <v>7</v>
      </c>
      <c r="E94" s="17" t="s">
        <v>79</v>
      </c>
      <c r="F94" s="14" t="s">
        <v>72</v>
      </c>
      <c r="G94" s="14" t="s">
        <v>72</v>
      </c>
      <c r="H94" s="15">
        <v>470</v>
      </c>
      <c r="I94" s="16"/>
      <c r="J94" s="33"/>
      <c r="K94" s="33"/>
      <c r="L94" s="33"/>
      <c r="M94" s="33"/>
      <c r="N94" s="15"/>
      <c r="O94" s="15"/>
      <c r="P94" s="15"/>
      <c r="Q94" s="15"/>
      <c r="R94" s="15">
        <f>H94+N94+O94+P94+Q94</f>
        <v>470</v>
      </c>
      <c r="S94" s="16">
        <f>I94+O94</f>
        <v>0</v>
      </c>
      <c r="T94" s="15"/>
      <c r="U94" s="15"/>
      <c r="V94" s="15"/>
      <c r="W94" s="15"/>
      <c r="X94" s="15">
        <f>R94+T94+U94+V94+W94</f>
        <v>470</v>
      </c>
      <c r="Y94" s="16">
        <f>S94+U94</f>
        <v>0</v>
      </c>
      <c r="Z94" s="15"/>
      <c r="AA94" s="15"/>
      <c r="AB94" s="15"/>
      <c r="AC94" s="15"/>
      <c r="AD94" s="15">
        <f>X94+Z94+AA94+AB94+AC94</f>
        <v>470</v>
      </c>
      <c r="AE94" s="16">
        <f>Y94+AA94</f>
        <v>0</v>
      </c>
      <c r="AF94" s="15"/>
      <c r="AG94" s="15"/>
      <c r="AH94" s="15"/>
      <c r="AI94" s="15"/>
      <c r="AJ94" s="15">
        <f>AD94+AF94+AG94+AH94+AI94</f>
        <v>470</v>
      </c>
      <c r="AK94" s="16">
        <f>AE94+AG94</f>
        <v>0</v>
      </c>
      <c r="AL94" s="15"/>
      <c r="AM94" s="15"/>
      <c r="AN94" s="15"/>
      <c r="AO94" s="15"/>
      <c r="AP94" s="15">
        <f>AJ94+AL94+AM94+AN94+AO94</f>
        <v>470</v>
      </c>
      <c r="AQ94" s="16">
        <f>AK94+AM94</f>
        <v>0</v>
      </c>
      <c r="AR94" s="15"/>
      <c r="AS94" s="15"/>
      <c r="AT94" s="15"/>
      <c r="AU94" s="15"/>
      <c r="AV94" s="15">
        <f>AP94+AR94+AS94+AT94+AU94</f>
        <v>470</v>
      </c>
      <c r="AW94" s="16">
        <f>AQ94+AS94</f>
        <v>0</v>
      </c>
      <c r="AX94" s="15">
        <v>449</v>
      </c>
      <c r="AY94" s="16">
        <f>AS94+AU94</f>
        <v>0</v>
      </c>
      <c r="AZ94" s="35">
        <f t="shared" si="119"/>
        <v>95.53191489361701</v>
      </c>
      <c r="BA94" s="35"/>
    </row>
    <row r="95" spans="1:53" ht="16.5">
      <c r="A95" s="13" t="s">
        <v>47</v>
      </c>
      <c r="B95" s="15">
        <v>912</v>
      </c>
      <c r="C95" s="14" t="s">
        <v>24</v>
      </c>
      <c r="D95" s="14" t="s">
        <v>7</v>
      </c>
      <c r="E95" s="17" t="s">
        <v>80</v>
      </c>
      <c r="F95" s="14"/>
      <c r="G95" s="14"/>
      <c r="H95" s="15">
        <f>H96</f>
        <v>2620</v>
      </c>
      <c r="I95" s="15">
        <f aca="true" t="shared" si="194" ref="I95:Z96">I96</f>
        <v>0</v>
      </c>
      <c r="J95" s="15">
        <f t="shared" si="194"/>
        <v>0</v>
      </c>
      <c r="K95" s="15">
        <f t="shared" si="194"/>
        <v>0</v>
      </c>
      <c r="L95" s="15">
        <f t="shared" si="194"/>
        <v>0</v>
      </c>
      <c r="M95" s="15">
        <f t="shared" si="194"/>
        <v>0</v>
      </c>
      <c r="N95" s="15">
        <f t="shared" si="194"/>
        <v>0</v>
      </c>
      <c r="O95" s="15">
        <f t="shared" si="194"/>
        <v>0</v>
      </c>
      <c r="P95" s="15">
        <f t="shared" si="194"/>
        <v>0</v>
      </c>
      <c r="Q95" s="15">
        <f t="shared" si="194"/>
        <v>0</v>
      </c>
      <c r="R95" s="15">
        <f t="shared" si="194"/>
        <v>2620</v>
      </c>
      <c r="S95" s="15">
        <f t="shared" si="194"/>
        <v>0</v>
      </c>
      <c r="T95" s="15">
        <f t="shared" si="194"/>
        <v>0</v>
      </c>
      <c r="U95" s="15">
        <f t="shared" si="194"/>
        <v>0</v>
      </c>
      <c r="V95" s="15">
        <f t="shared" si="194"/>
        <v>0</v>
      </c>
      <c r="W95" s="15">
        <f t="shared" si="194"/>
        <v>0</v>
      </c>
      <c r="X95" s="15">
        <f t="shared" si="194"/>
        <v>2620</v>
      </c>
      <c r="Y95" s="15">
        <f>Y96</f>
        <v>0</v>
      </c>
      <c r="Z95" s="15">
        <f t="shared" si="194"/>
        <v>0</v>
      </c>
      <c r="AA95" s="15">
        <f aca="true" t="shared" si="195" ref="Z95:AC96">AA96</f>
        <v>0</v>
      </c>
      <c r="AB95" s="15">
        <f t="shared" si="195"/>
        <v>0</v>
      </c>
      <c r="AC95" s="15">
        <f t="shared" si="195"/>
        <v>0</v>
      </c>
      <c r="AD95" s="15">
        <f>AD96</f>
        <v>2620</v>
      </c>
      <c r="AE95" s="15">
        <f>AE96</f>
        <v>0</v>
      </c>
      <c r="AF95" s="15">
        <f aca="true" t="shared" si="196" ref="AF95:AI96">AF96</f>
        <v>0</v>
      </c>
      <c r="AG95" s="15">
        <f t="shared" si="196"/>
        <v>0</v>
      </c>
      <c r="AH95" s="15">
        <f t="shared" si="196"/>
        <v>0</v>
      </c>
      <c r="AI95" s="15">
        <f t="shared" si="196"/>
        <v>0</v>
      </c>
      <c r="AJ95" s="15">
        <f>AJ96</f>
        <v>2620</v>
      </c>
      <c r="AK95" s="15">
        <f>AK96</f>
        <v>0</v>
      </c>
      <c r="AL95" s="15">
        <f aca="true" t="shared" si="197" ref="AL95:AO96">AL96</f>
        <v>0</v>
      </c>
      <c r="AM95" s="15">
        <f t="shared" si="197"/>
        <v>0</v>
      </c>
      <c r="AN95" s="15">
        <f t="shared" si="197"/>
        <v>0</v>
      </c>
      <c r="AO95" s="15">
        <f t="shared" si="197"/>
        <v>0</v>
      </c>
      <c r="AP95" s="15">
        <f>AP96</f>
        <v>2620</v>
      </c>
      <c r="AQ95" s="15">
        <f>AQ96</f>
        <v>0</v>
      </c>
      <c r="AR95" s="15">
        <f aca="true" t="shared" si="198" ref="AR95:AU96">AR96</f>
        <v>0</v>
      </c>
      <c r="AS95" s="15">
        <f t="shared" si="198"/>
        <v>0</v>
      </c>
      <c r="AT95" s="15">
        <f t="shared" si="198"/>
        <v>0</v>
      </c>
      <c r="AU95" s="15">
        <f t="shared" si="198"/>
        <v>0</v>
      </c>
      <c r="AV95" s="15">
        <f aca="true" t="shared" si="199" ref="AV95:AY96">AV96</f>
        <v>2620</v>
      </c>
      <c r="AW95" s="15">
        <f t="shared" si="199"/>
        <v>0</v>
      </c>
      <c r="AX95" s="15">
        <f t="shared" si="199"/>
        <v>2534</v>
      </c>
      <c r="AY95" s="15">
        <f t="shared" si="199"/>
        <v>0</v>
      </c>
      <c r="AZ95" s="35">
        <f t="shared" si="119"/>
        <v>96.71755725190839</v>
      </c>
      <c r="BA95" s="35"/>
    </row>
    <row r="96" spans="1:53" ht="33">
      <c r="A96" s="13" t="s">
        <v>18</v>
      </c>
      <c r="B96" s="15">
        <v>912</v>
      </c>
      <c r="C96" s="14" t="s">
        <v>24</v>
      </c>
      <c r="D96" s="14" t="s">
        <v>7</v>
      </c>
      <c r="E96" s="17" t="s">
        <v>80</v>
      </c>
      <c r="F96" s="14" t="s">
        <v>19</v>
      </c>
      <c r="G96" s="14"/>
      <c r="H96" s="15">
        <f>H97</f>
        <v>2620</v>
      </c>
      <c r="I96" s="15">
        <f t="shared" si="194"/>
        <v>0</v>
      </c>
      <c r="J96" s="15">
        <f t="shared" si="194"/>
        <v>0</v>
      </c>
      <c r="K96" s="15">
        <f t="shared" si="194"/>
        <v>0</v>
      </c>
      <c r="L96" s="15">
        <f t="shared" si="194"/>
        <v>0</v>
      </c>
      <c r="M96" s="15">
        <f t="shared" si="194"/>
        <v>0</v>
      </c>
      <c r="N96" s="15">
        <f t="shared" si="194"/>
        <v>0</v>
      </c>
      <c r="O96" s="15">
        <f t="shared" si="194"/>
        <v>0</v>
      </c>
      <c r="P96" s="15">
        <f t="shared" si="194"/>
        <v>0</v>
      </c>
      <c r="Q96" s="15">
        <f t="shared" si="194"/>
        <v>0</v>
      </c>
      <c r="R96" s="15">
        <f t="shared" si="194"/>
        <v>2620</v>
      </c>
      <c r="S96" s="15">
        <f t="shared" si="194"/>
        <v>0</v>
      </c>
      <c r="T96" s="15">
        <f t="shared" si="194"/>
        <v>0</v>
      </c>
      <c r="U96" s="15">
        <f t="shared" si="194"/>
        <v>0</v>
      </c>
      <c r="V96" s="15">
        <f t="shared" si="194"/>
        <v>0</v>
      </c>
      <c r="W96" s="15">
        <f t="shared" si="194"/>
        <v>0</v>
      </c>
      <c r="X96" s="15">
        <f>X97</f>
        <v>2620</v>
      </c>
      <c r="Y96" s="15">
        <f>Y97</f>
        <v>0</v>
      </c>
      <c r="Z96" s="15">
        <f t="shared" si="195"/>
        <v>0</v>
      </c>
      <c r="AA96" s="15">
        <f t="shared" si="195"/>
        <v>0</v>
      </c>
      <c r="AB96" s="15">
        <f t="shared" si="195"/>
        <v>0</v>
      </c>
      <c r="AC96" s="15">
        <f t="shared" si="195"/>
        <v>0</v>
      </c>
      <c r="AD96" s="15">
        <f>AD97</f>
        <v>2620</v>
      </c>
      <c r="AE96" s="15">
        <f>AE97</f>
        <v>0</v>
      </c>
      <c r="AF96" s="15">
        <f t="shared" si="196"/>
        <v>0</v>
      </c>
      <c r="AG96" s="15">
        <f t="shared" si="196"/>
        <v>0</v>
      </c>
      <c r="AH96" s="15">
        <f t="shared" si="196"/>
        <v>0</v>
      </c>
      <c r="AI96" s="15">
        <f t="shared" si="196"/>
        <v>0</v>
      </c>
      <c r="AJ96" s="15">
        <f>AJ97</f>
        <v>2620</v>
      </c>
      <c r="AK96" s="15">
        <f>AK97</f>
        <v>0</v>
      </c>
      <c r="AL96" s="15">
        <f t="shared" si="197"/>
        <v>0</v>
      </c>
      <c r="AM96" s="15">
        <f t="shared" si="197"/>
        <v>0</v>
      </c>
      <c r="AN96" s="15">
        <f t="shared" si="197"/>
        <v>0</v>
      </c>
      <c r="AO96" s="15">
        <f t="shared" si="197"/>
        <v>0</v>
      </c>
      <c r="AP96" s="15">
        <f>AP97</f>
        <v>2620</v>
      </c>
      <c r="AQ96" s="15">
        <f>AQ97</f>
        <v>0</v>
      </c>
      <c r="AR96" s="15">
        <f t="shared" si="198"/>
        <v>0</v>
      </c>
      <c r="AS96" s="15">
        <f t="shared" si="198"/>
        <v>0</v>
      </c>
      <c r="AT96" s="15">
        <f t="shared" si="198"/>
        <v>0</v>
      </c>
      <c r="AU96" s="15">
        <f t="shared" si="198"/>
        <v>0</v>
      </c>
      <c r="AV96" s="15">
        <f t="shared" si="199"/>
        <v>2620</v>
      </c>
      <c r="AW96" s="15">
        <f t="shared" si="199"/>
        <v>0</v>
      </c>
      <c r="AX96" s="15">
        <f t="shared" si="199"/>
        <v>2534</v>
      </c>
      <c r="AY96" s="15">
        <f t="shared" si="199"/>
        <v>0</v>
      </c>
      <c r="AZ96" s="35">
        <f t="shared" si="119"/>
        <v>96.71755725190839</v>
      </c>
      <c r="BA96" s="35"/>
    </row>
    <row r="97" spans="1:53" ht="16.5">
      <c r="A97" s="13" t="s">
        <v>68</v>
      </c>
      <c r="B97" s="15">
        <v>912</v>
      </c>
      <c r="C97" s="14" t="s">
        <v>24</v>
      </c>
      <c r="D97" s="14" t="s">
        <v>7</v>
      </c>
      <c r="E97" s="17" t="s">
        <v>80</v>
      </c>
      <c r="F97" s="14" t="s">
        <v>72</v>
      </c>
      <c r="G97" s="14" t="s">
        <v>72</v>
      </c>
      <c r="H97" s="15">
        <v>2620</v>
      </c>
      <c r="I97" s="16"/>
      <c r="J97" s="33"/>
      <c r="K97" s="33"/>
      <c r="L97" s="33"/>
      <c r="M97" s="33"/>
      <c r="N97" s="15"/>
      <c r="O97" s="15"/>
      <c r="P97" s="15"/>
      <c r="Q97" s="15"/>
      <c r="R97" s="15">
        <f>H97+N97+O97+P97+Q97</f>
        <v>2620</v>
      </c>
      <c r="S97" s="16">
        <f>I97+O97</f>
        <v>0</v>
      </c>
      <c r="T97" s="15"/>
      <c r="U97" s="15"/>
      <c r="V97" s="15"/>
      <c r="W97" s="15"/>
      <c r="X97" s="15">
        <f>R97+T97+U97+V97+W97</f>
        <v>2620</v>
      </c>
      <c r="Y97" s="16">
        <f>S97+U97</f>
        <v>0</v>
      </c>
      <c r="Z97" s="15"/>
      <c r="AA97" s="15"/>
      <c r="AB97" s="15"/>
      <c r="AC97" s="15"/>
      <c r="AD97" s="15">
        <f>X97+Z97+AA97+AB97+AC97</f>
        <v>2620</v>
      </c>
      <c r="AE97" s="16">
        <f>Y97+AA97</f>
        <v>0</v>
      </c>
      <c r="AF97" s="15"/>
      <c r="AG97" s="15"/>
      <c r="AH97" s="15"/>
      <c r="AI97" s="15"/>
      <c r="AJ97" s="15">
        <f>AD97+AF97+AG97+AH97+AI97</f>
        <v>2620</v>
      </c>
      <c r="AK97" s="16">
        <f>AE97+AG97</f>
        <v>0</v>
      </c>
      <c r="AL97" s="15"/>
      <c r="AM97" s="15"/>
      <c r="AN97" s="15"/>
      <c r="AO97" s="15"/>
      <c r="AP97" s="15">
        <f>AJ97+AL97+AM97+AN97+AO97</f>
        <v>2620</v>
      </c>
      <c r="AQ97" s="16">
        <f>AK97+AM97</f>
        <v>0</v>
      </c>
      <c r="AR97" s="15"/>
      <c r="AS97" s="15"/>
      <c r="AT97" s="15"/>
      <c r="AU97" s="15"/>
      <c r="AV97" s="15">
        <f>AP97+AR97+AS97+AT97+AU97</f>
        <v>2620</v>
      </c>
      <c r="AW97" s="16">
        <f>AQ97+AS97</f>
        <v>0</v>
      </c>
      <c r="AX97" s="15">
        <v>2534</v>
      </c>
      <c r="AY97" s="16">
        <f>AS97+AU97</f>
        <v>0</v>
      </c>
      <c r="AZ97" s="35">
        <f t="shared" si="119"/>
        <v>96.71755725190839</v>
      </c>
      <c r="BA97" s="35"/>
    </row>
    <row r="98" spans="1:53" ht="32.25" customHeight="1">
      <c r="A98" s="13" t="s">
        <v>49</v>
      </c>
      <c r="B98" s="15">
        <v>912</v>
      </c>
      <c r="C98" s="14" t="s">
        <v>24</v>
      </c>
      <c r="D98" s="14" t="s">
        <v>7</v>
      </c>
      <c r="E98" s="17" t="s">
        <v>81</v>
      </c>
      <c r="F98" s="14"/>
      <c r="G98" s="14"/>
      <c r="H98" s="15">
        <f>H99</f>
        <v>775</v>
      </c>
      <c r="I98" s="15">
        <f aca="true" t="shared" si="200" ref="I98:AC98">I99</f>
        <v>0</v>
      </c>
      <c r="J98" s="15">
        <f t="shared" si="200"/>
        <v>0</v>
      </c>
      <c r="K98" s="15">
        <f t="shared" si="200"/>
        <v>0</v>
      </c>
      <c r="L98" s="15">
        <f t="shared" si="200"/>
        <v>0</v>
      </c>
      <c r="M98" s="15">
        <f t="shared" si="200"/>
        <v>0</v>
      </c>
      <c r="N98" s="15">
        <f t="shared" si="200"/>
        <v>0</v>
      </c>
      <c r="O98" s="15">
        <f t="shared" si="200"/>
        <v>0</v>
      </c>
      <c r="P98" s="15">
        <f t="shared" si="200"/>
        <v>0</v>
      </c>
      <c r="Q98" s="15">
        <f t="shared" si="200"/>
        <v>0</v>
      </c>
      <c r="R98" s="15">
        <f t="shared" si="200"/>
        <v>775</v>
      </c>
      <c r="S98" s="15">
        <f t="shared" si="200"/>
        <v>0</v>
      </c>
      <c r="T98" s="15">
        <f t="shared" si="200"/>
        <v>0</v>
      </c>
      <c r="U98" s="15">
        <f t="shared" si="200"/>
        <v>0</v>
      </c>
      <c r="V98" s="15">
        <f t="shared" si="200"/>
        <v>0</v>
      </c>
      <c r="W98" s="15">
        <f t="shared" si="200"/>
        <v>0</v>
      </c>
      <c r="X98" s="15">
        <f t="shared" si="200"/>
        <v>775</v>
      </c>
      <c r="Y98" s="15">
        <f t="shared" si="200"/>
        <v>0</v>
      </c>
      <c r="Z98" s="15">
        <f t="shared" si="200"/>
        <v>0</v>
      </c>
      <c r="AA98" s="15">
        <f t="shared" si="200"/>
        <v>0</v>
      </c>
      <c r="AB98" s="15">
        <f t="shared" si="200"/>
        <v>0</v>
      </c>
      <c r="AC98" s="15">
        <f t="shared" si="200"/>
        <v>0</v>
      </c>
      <c r="AD98" s="15">
        <f aca="true" t="shared" si="201" ref="AD98:AY98">AD99</f>
        <v>775</v>
      </c>
      <c r="AE98" s="15">
        <f t="shared" si="201"/>
        <v>0</v>
      </c>
      <c r="AF98" s="15">
        <f t="shared" si="201"/>
        <v>0</v>
      </c>
      <c r="AG98" s="15">
        <f t="shared" si="201"/>
        <v>0</v>
      </c>
      <c r="AH98" s="15">
        <f t="shared" si="201"/>
        <v>0</v>
      </c>
      <c r="AI98" s="15">
        <f t="shared" si="201"/>
        <v>0</v>
      </c>
      <c r="AJ98" s="15">
        <f t="shared" si="201"/>
        <v>775</v>
      </c>
      <c r="AK98" s="15">
        <f t="shared" si="201"/>
        <v>0</v>
      </c>
      <c r="AL98" s="15">
        <f t="shared" si="201"/>
        <v>0</v>
      </c>
      <c r="AM98" s="15">
        <f t="shared" si="201"/>
        <v>0</v>
      </c>
      <c r="AN98" s="15">
        <f t="shared" si="201"/>
        <v>0</v>
      </c>
      <c r="AO98" s="15">
        <f t="shared" si="201"/>
        <v>0</v>
      </c>
      <c r="AP98" s="15">
        <f t="shared" si="201"/>
        <v>775</v>
      </c>
      <c r="AQ98" s="15">
        <f t="shared" si="201"/>
        <v>0</v>
      </c>
      <c r="AR98" s="15">
        <f t="shared" si="201"/>
        <v>0</v>
      </c>
      <c r="AS98" s="15">
        <f t="shared" si="201"/>
        <v>0</v>
      </c>
      <c r="AT98" s="15">
        <f t="shared" si="201"/>
        <v>0</v>
      </c>
      <c r="AU98" s="15">
        <f t="shared" si="201"/>
        <v>0</v>
      </c>
      <c r="AV98" s="15">
        <f t="shared" si="201"/>
        <v>775</v>
      </c>
      <c r="AW98" s="15">
        <f t="shared" si="201"/>
        <v>0</v>
      </c>
      <c r="AX98" s="15">
        <f t="shared" si="201"/>
        <v>769</v>
      </c>
      <c r="AY98" s="15">
        <f t="shared" si="201"/>
        <v>0</v>
      </c>
      <c r="AZ98" s="35">
        <f t="shared" si="119"/>
        <v>99.22580645161291</v>
      </c>
      <c r="BA98" s="35"/>
    </row>
    <row r="99" spans="1:53" ht="30.75" customHeight="1">
      <c r="A99" s="13" t="s">
        <v>18</v>
      </c>
      <c r="B99" s="15">
        <v>912</v>
      </c>
      <c r="C99" s="14" t="s">
        <v>24</v>
      </c>
      <c r="D99" s="14" t="s">
        <v>7</v>
      </c>
      <c r="E99" s="17" t="s">
        <v>81</v>
      </c>
      <c r="F99" s="14" t="s">
        <v>19</v>
      </c>
      <c r="G99" s="14"/>
      <c r="H99" s="15">
        <f>H100+H101</f>
        <v>775</v>
      </c>
      <c r="I99" s="15">
        <f aca="true" t="shared" si="202" ref="I99:S99">I100+I101</f>
        <v>0</v>
      </c>
      <c r="J99" s="15">
        <f t="shared" si="202"/>
        <v>0</v>
      </c>
      <c r="K99" s="15">
        <f t="shared" si="202"/>
        <v>0</v>
      </c>
      <c r="L99" s="15">
        <f t="shared" si="202"/>
        <v>0</v>
      </c>
      <c r="M99" s="15">
        <f t="shared" si="202"/>
        <v>0</v>
      </c>
      <c r="N99" s="15">
        <f t="shared" si="202"/>
        <v>0</v>
      </c>
      <c r="O99" s="15">
        <f t="shared" si="202"/>
        <v>0</v>
      </c>
      <c r="P99" s="15">
        <f t="shared" si="202"/>
        <v>0</v>
      </c>
      <c r="Q99" s="15">
        <f t="shared" si="202"/>
        <v>0</v>
      </c>
      <c r="R99" s="15">
        <f t="shared" si="202"/>
        <v>775</v>
      </c>
      <c r="S99" s="15">
        <f t="shared" si="202"/>
        <v>0</v>
      </c>
      <c r="T99" s="15">
        <f aca="true" t="shared" si="203" ref="T99:Y99">T100+T101</f>
        <v>0</v>
      </c>
      <c r="U99" s="15">
        <f t="shared" si="203"/>
        <v>0</v>
      </c>
      <c r="V99" s="15">
        <f t="shared" si="203"/>
        <v>0</v>
      </c>
      <c r="W99" s="15">
        <f t="shared" si="203"/>
        <v>0</v>
      </c>
      <c r="X99" s="15">
        <f t="shared" si="203"/>
        <v>775</v>
      </c>
      <c r="Y99" s="15">
        <f t="shared" si="203"/>
        <v>0</v>
      </c>
      <c r="Z99" s="15">
        <f aca="true" t="shared" si="204" ref="Z99:AE99">Z100+Z101</f>
        <v>0</v>
      </c>
      <c r="AA99" s="15">
        <f t="shared" si="204"/>
        <v>0</v>
      </c>
      <c r="AB99" s="15">
        <f t="shared" si="204"/>
        <v>0</v>
      </c>
      <c r="AC99" s="15">
        <f t="shared" si="204"/>
        <v>0</v>
      </c>
      <c r="AD99" s="15">
        <f t="shared" si="204"/>
        <v>775</v>
      </c>
      <c r="AE99" s="15">
        <f t="shared" si="204"/>
        <v>0</v>
      </c>
      <c r="AF99" s="15">
        <f aca="true" t="shared" si="205" ref="AF99:AK99">AF100+AF101</f>
        <v>0</v>
      </c>
      <c r="AG99" s="15">
        <f t="shared" si="205"/>
        <v>0</v>
      </c>
      <c r="AH99" s="15">
        <f t="shared" si="205"/>
        <v>0</v>
      </c>
      <c r="AI99" s="15">
        <f t="shared" si="205"/>
        <v>0</v>
      </c>
      <c r="AJ99" s="15">
        <f t="shared" si="205"/>
        <v>775</v>
      </c>
      <c r="AK99" s="15">
        <f t="shared" si="205"/>
        <v>0</v>
      </c>
      <c r="AL99" s="15">
        <f aca="true" t="shared" si="206" ref="AL99:AQ99">AL100+AL101</f>
        <v>0</v>
      </c>
      <c r="AM99" s="15">
        <f t="shared" si="206"/>
        <v>0</v>
      </c>
      <c r="AN99" s="15">
        <f t="shared" si="206"/>
        <v>0</v>
      </c>
      <c r="AO99" s="15">
        <f t="shared" si="206"/>
        <v>0</v>
      </c>
      <c r="AP99" s="15">
        <f t="shared" si="206"/>
        <v>775</v>
      </c>
      <c r="AQ99" s="15">
        <f t="shared" si="206"/>
        <v>0</v>
      </c>
      <c r="AR99" s="15">
        <f aca="true" t="shared" si="207" ref="AR99:AW99">AR100+AR101</f>
        <v>0</v>
      </c>
      <c r="AS99" s="15">
        <f t="shared" si="207"/>
        <v>0</v>
      </c>
      <c r="AT99" s="15">
        <f t="shared" si="207"/>
        <v>0</v>
      </c>
      <c r="AU99" s="15">
        <f t="shared" si="207"/>
        <v>0</v>
      </c>
      <c r="AV99" s="15">
        <f t="shared" si="207"/>
        <v>775</v>
      </c>
      <c r="AW99" s="15">
        <f t="shared" si="207"/>
        <v>0</v>
      </c>
      <c r="AX99" s="15">
        <f>AX100+AX101</f>
        <v>769</v>
      </c>
      <c r="AY99" s="15">
        <f>AY100+AY101</f>
        <v>0</v>
      </c>
      <c r="AZ99" s="35">
        <f t="shared" si="119"/>
        <v>99.22580645161291</v>
      </c>
      <c r="BA99" s="35"/>
    </row>
    <row r="100" spans="1:53" ht="16.5">
      <c r="A100" s="13" t="s">
        <v>68</v>
      </c>
      <c r="B100" s="15">
        <v>912</v>
      </c>
      <c r="C100" s="14" t="s">
        <v>24</v>
      </c>
      <c r="D100" s="14" t="s">
        <v>7</v>
      </c>
      <c r="E100" s="17" t="s">
        <v>81</v>
      </c>
      <c r="F100" s="14" t="s">
        <v>72</v>
      </c>
      <c r="G100" s="14" t="s">
        <v>72</v>
      </c>
      <c r="H100" s="15">
        <v>535</v>
      </c>
      <c r="I100" s="16"/>
      <c r="J100" s="33"/>
      <c r="K100" s="33"/>
      <c r="L100" s="33"/>
      <c r="M100" s="33"/>
      <c r="N100" s="15"/>
      <c r="O100" s="15"/>
      <c r="P100" s="15"/>
      <c r="Q100" s="15"/>
      <c r="R100" s="15">
        <f>H100+N100+O100+P100+Q100</f>
        <v>535</v>
      </c>
      <c r="S100" s="16">
        <f>I100+O100</f>
        <v>0</v>
      </c>
      <c r="T100" s="15"/>
      <c r="U100" s="15"/>
      <c r="V100" s="15"/>
      <c r="W100" s="15"/>
      <c r="X100" s="15">
        <f>R100+T100+U100+V100+W100</f>
        <v>535</v>
      </c>
      <c r="Y100" s="16">
        <f>S100+U100</f>
        <v>0</v>
      </c>
      <c r="Z100" s="15"/>
      <c r="AA100" s="15"/>
      <c r="AB100" s="15"/>
      <c r="AC100" s="15"/>
      <c r="AD100" s="15">
        <f>X100+Z100+AA100+AB100+AC100</f>
        <v>535</v>
      </c>
      <c r="AE100" s="16">
        <f>Y100+AA100</f>
        <v>0</v>
      </c>
      <c r="AF100" s="15"/>
      <c r="AG100" s="15"/>
      <c r="AH100" s="15"/>
      <c r="AI100" s="15"/>
      <c r="AJ100" s="15">
        <f>AD100+AF100+AG100+AH100+AI100</f>
        <v>535</v>
      </c>
      <c r="AK100" s="16">
        <f>AE100+AG100</f>
        <v>0</v>
      </c>
      <c r="AL100" s="15"/>
      <c r="AM100" s="15"/>
      <c r="AN100" s="15"/>
      <c r="AO100" s="15"/>
      <c r="AP100" s="15">
        <f>AJ100+AL100+AM100+AN100+AO100</f>
        <v>535</v>
      </c>
      <c r="AQ100" s="16">
        <f>AK100+AM100</f>
        <v>0</v>
      </c>
      <c r="AR100" s="15"/>
      <c r="AS100" s="15"/>
      <c r="AT100" s="15"/>
      <c r="AU100" s="15"/>
      <c r="AV100" s="15">
        <f>AP100+AR100+AS100+AT100+AU100</f>
        <v>535</v>
      </c>
      <c r="AW100" s="16">
        <f>AQ100+AS100</f>
        <v>0</v>
      </c>
      <c r="AX100" s="15">
        <v>529</v>
      </c>
      <c r="AY100" s="16">
        <f>AS100+AU100</f>
        <v>0</v>
      </c>
      <c r="AZ100" s="35">
        <f t="shared" si="119"/>
        <v>98.8785046728972</v>
      </c>
      <c r="BA100" s="35"/>
    </row>
    <row r="101" spans="1:53" ht="16.5">
      <c r="A101" s="19" t="s">
        <v>23</v>
      </c>
      <c r="B101" s="15">
        <v>912</v>
      </c>
      <c r="C101" s="14" t="s">
        <v>24</v>
      </c>
      <c r="D101" s="14" t="s">
        <v>7</v>
      </c>
      <c r="E101" s="17" t="s">
        <v>81</v>
      </c>
      <c r="F101" s="14" t="s">
        <v>25</v>
      </c>
      <c r="G101" s="14" t="s">
        <v>25</v>
      </c>
      <c r="H101" s="15">
        <v>240</v>
      </c>
      <c r="I101" s="16"/>
      <c r="J101" s="33"/>
      <c r="K101" s="33"/>
      <c r="L101" s="33"/>
      <c r="M101" s="33"/>
      <c r="N101" s="15"/>
      <c r="O101" s="15"/>
      <c r="P101" s="15"/>
      <c r="Q101" s="15"/>
      <c r="R101" s="15">
        <f>H101+N101+O101+P101+Q101</f>
        <v>240</v>
      </c>
      <c r="S101" s="16">
        <f>I101+O101</f>
        <v>0</v>
      </c>
      <c r="T101" s="15"/>
      <c r="U101" s="15"/>
      <c r="V101" s="15"/>
      <c r="W101" s="15"/>
      <c r="X101" s="15">
        <f>R101+T101+U101+V101+W101</f>
        <v>240</v>
      </c>
      <c r="Y101" s="16">
        <f>S101+U101</f>
        <v>0</v>
      </c>
      <c r="Z101" s="15"/>
      <c r="AA101" s="15"/>
      <c r="AB101" s="15"/>
      <c r="AC101" s="15"/>
      <c r="AD101" s="15">
        <f>X101+Z101+AA101+AB101+AC101</f>
        <v>240</v>
      </c>
      <c r="AE101" s="16">
        <f>Y101+AA101</f>
        <v>0</v>
      </c>
      <c r="AF101" s="15"/>
      <c r="AG101" s="15"/>
      <c r="AH101" s="15"/>
      <c r="AI101" s="15"/>
      <c r="AJ101" s="15">
        <f>AD101+AF101+AG101+AH101+AI101</f>
        <v>240</v>
      </c>
      <c r="AK101" s="16">
        <f>AE101+AG101</f>
        <v>0</v>
      </c>
      <c r="AL101" s="15"/>
      <c r="AM101" s="15"/>
      <c r="AN101" s="15"/>
      <c r="AO101" s="15"/>
      <c r="AP101" s="15">
        <f>AJ101+AL101+AM101+AN101+AO101</f>
        <v>240</v>
      </c>
      <c r="AQ101" s="16">
        <f>AK101+AM101</f>
        <v>0</v>
      </c>
      <c r="AR101" s="15"/>
      <c r="AS101" s="15"/>
      <c r="AT101" s="15"/>
      <c r="AU101" s="15"/>
      <c r="AV101" s="15">
        <f>AP101+AR101+AS101+AT101+AU101</f>
        <v>240</v>
      </c>
      <c r="AW101" s="16">
        <f>AQ101+AS101</f>
        <v>0</v>
      </c>
      <c r="AX101" s="15">
        <v>240</v>
      </c>
      <c r="AY101" s="16">
        <f>AS101+AU101</f>
        <v>0</v>
      </c>
      <c r="AZ101" s="35">
        <f t="shared" si="119"/>
        <v>100</v>
      </c>
      <c r="BA101" s="35"/>
    </row>
    <row r="102" spans="1:53" ht="33.75" customHeight="1">
      <c r="A102" s="10" t="s">
        <v>55</v>
      </c>
      <c r="B102" s="21">
        <v>912</v>
      </c>
      <c r="C102" s="11" t="s">
        <v>24</v>
      </c>
      <c r="D102" s="11" t="s">
        <v>14</v>
      </c>
      <c r="E102" s="17"/>
      <c r="F102" s="14"/>
      <c r="G102" s="14"/>
      <c r="H102" s="23">
        <f>H103</f>
        <v>2607</v>
      </c>
      <c r="I102" s="23">
        <f aca="true" t="shared" si="208" ref="I102:Z106">I103</f>
        <v>0</v>
      </c>
      <c r="J102" s="23">
        <f t="shared" si="208"/>
        <v>0</v>
      </c>
      <c r="K102" s="23">
        <f t="shared" si="208"/>
        <v>0</v>
      </c>
      <c r="L102" s="23">
        <f t="shared" si="208"/>
        <v>0</v>
      </c>
      <c r="M102" s="23">
        <f t="shared" si="208"/>
        <v>0</v>
      </c>
      <c r="N102" s="15">
        <f t="shared" si="208"/>
        <v>-2500</v>
      </c>
      <c r="O102" s="15">
        <f t="shared" si="208"/>
        <v>0</v>
      </c>
      <c r="P102" s="15">
        <f t="shared" si="208"/>
        <v>0</v>
      </c>
      <c r="Q102" s="15">
        <f t="shared" si="208"/>
        <v>0</v>
      </c>
      <c r="R102" s="23">
        <f t="shared" si="208"/>
        <v>107</v>
      </c>
      <c r="S102" s="23">
        <f t="shared" si="208"/>
        <v>0</v>
      </c>
      <c r="T102" s="15">
        <f t="shared" si="208"/>
        <v>0</v>
      </c>
      <c r="U102" s="15">
        <f t="shared" si="208"/>
        <v>0</v>
      </c>
      <c r="V102" s="15">
        <f t="shared" si="208"/>
        <v>0</v>
      </c>
      <c r="W102" s="15">
        <f t="shared" si="208"/>
        <v>0</v>
      </c>
      <c r="X102" s="23">
        <f t="shared" si="208"/>
        <v>107</v>
      </c>
      <c r="Y102" s="23">
        <f aca="true" t="shared" si="209" ref="X102:Y106">Y103</f>
        <v>0</v>
      </c>
      <c r="Z102" s="15">
        <f t="shared" si="208"/>
        <v>112</v>
      </c>
      <c r="AA102" s="15">
        <f aca="true" t="shared" si="210" ref="Z102:AC106">AA103</f>
        <v>0</v>
      </c>
      <c r="AB102" s="15">
        <f t="shared" si="210"/>
        <v>0</v>
      </c>
      <c r="AC102" s="15">
        <f t="shared" si="210"/>
        <v>0</v>
      </c>
      <c r="AD102" s="23">
        <f aca="true" t="shared" si="211" ref="AD102:AI106">AD103</f>
        <v>219</v>
      </c>
      <c r="AE102" s="23">
        <f t="shared" si="211"/>
        <v>0</v>
      </c>
      <c r="AF102" s="15">
        <f t="shared" si="211"/>
        <v>0</v>
      </c>
      <c r="AG102" s="15">
        <f t="shared" si="211"/>
        <v>0</v>
      </c>
      <c r="AH102" s="15">
        <f t="shared" si="211"/>
        <v>0</v>
      </c>
      <c r="AI102" s="15">
        <f t="shared" si="211"/>
        <v>0</v>
      </c>
      <c r="AJ102" s="23">
        <f aca="true" t="shared" si="212" ref="AJ102:AY106">AJ103</f>
        <v>219</v>
      </c>
      <c r="AK102" s="23">
        <f t="shared" si="212"/>
        <v>0</v>
      </c>
      <c r="AL102" s="15">
        <f t="shared" si="212"/>
        <v>0</v>
      </c>
      <c r="AM102" s="15">
        <f t="shared" si="212"/>
        <v>0</v>
      </c>
      <c r="AN102" s="15">
        <f t="shared" si="212"/>
        <v>0</v>
      </c>
      <c r="AO102" s="15">
        <f t="shared" si="212"/>
        <v>0</v>
      </c>
      <c r="AP102" s="23">
        <f t="shared" si="212"/>
        <v>219</v>
      </c>
      <c r="AQ102" s="23">
        <f t="shared" si="212"/>
        <v>0</v>
      </c>
      <c r="AR102" s="15">
        <f t="shared" si="212"/>
        <v>0</v>
      </c>
      <c r="AS102" s="15">
        <f t="shared" si="212"/>
        <v>0</v>
      </c>
      <c r="AT102" s="15">
        <f t="shared" si="212"/>
        <v>0</v>
      </c>
      <c r="AU102" s="15">
        <f t="shared" si="212"/>
        <v>0</v>
      </c>
      <c r="AV102" s="23">
        <f t="shared" si="212"/>
        <v>219</v>
      </c>
      <c r="AW102" s="23">
        <f t="shared" si="212"/>
        <v>0</v>
      </c>
      <c r="AX102" s="23">
        <f t="shared" si="212"/>
        <v>148</v>
      </c>
      <c r="AY102" s="23">
        <f t="shared" si="212"/>
        <v>0</v>
      </c>
      <c r="AZ102" s="37">
        <f t="shared" si="119"/>
        <v>67.57990867579909</v>
      </c>
      <c r="BA102" s="35"/>
    </row>
    <row r="103" spans="1:53" ht="33">
      <c r="A103" s="13" t="s">
        <v>28</v>
      </c>
      <c r="B103" s="15">
        <f>B102</f>
        <v>912</v>
      </c>
      <c r="C103" s="14" t="s">
        <v>24</v>
      </c>
      <c r="D103" s="14" t="s">
        <v>14</v>
      </c>
      <c r="E103" s="17" t="s">
        <v>29</v>
      </c>
      <c r="F103" s="14"/>
      <c r="G103" s="14"/>
      <c r="H103" s="16">
        <f>H104</f>
        <v>2607</v>
      </c>
      <c r="I103" s="16">
        <f t="shared" si="208"/>
        <v>0</v>
      </c>
      <c r="J103" s="16">
        <f t="shared" si="208"/>
        <v>0</v>
      </c>
      <c r="K103" s="16">
        <f t="shared" si="208"/>
        <v>0</v>
      </c>
      <c r="L103" s="16">
        <f t="shared" si="208"/>
        <v>0</v>
      </c>
      <c r="M103" s="16">
        <f t="shared" si="208"/>
        <v>0</v>
      </c>
      <c r="N103" s="15">
        <f t="shared" si="208"/>
        <v>-2500</v>
      </c>
      <c r="O103" s="15">
        <f t="shared" si="208"/>
        <v>0</v>
      </c>
      <c r="P103" s="15">
        <f t="shared" si="208"/>
        <v>0</v>
      </c>
      <c r="Q103" s="15">
        <f t="shared" si="208"/>
        <v>0</v>
      </c>
      <c r="R103" s="16">
        <f t="shared" si="208"/>
        <v>107</v>
      </c>
      <c r="S103" s="16">
        <f t="shared" si="208"/>
        <v>0</v>
      </c>
      <c r="T103" s="15">
        <f t="shared" si="208"/>
        <v>0</v>
      </c>
      <c r="U103" s="15">
        <f t="shared" si="208"/>
        <v>0</v>
      </c>
      <c r="V103" s="15">
        <f t="shared" si="208"/>
        <v>0</v>
      </c>
      <c r="W103" s="15">
        <f t="shared" si="208"/>
        <v>0</v>
      </c>
      <c r="X103" s="16">
        <f t="shared" si="209"/>
        <v>107</v>
      </c>
      <c r="Y103" s="16">
        <f t="shared" si="209"/>
        <v>0</v>
      </c>
      <c r="Z103" s="15">
        <f t="shared" si="210"/>
        <v>112</v>
      </c>
      <c r="AA103" s="15">
        <f t="shared" si="210"/>
        <v>0</v>
      </c>
      <c r="AB103" s="15">
        <f t="shared" si="210"/>
        <v>0</v>
      </c>
      <c r="AC103" s="15">
        <f t="shared" si="210"/>
        <v>0</v>
      </c>
      <c r="AD103" s="16">
        <f t="shared" si="211"/>
        <v>219</v>
      </c>
      <c r="AE103" s="16">
        <f t="shared" si="211"/>
        <v>0</v>
      </c>
      <c r="AF103" s="15">
        <f t="shared" si="211"/>
        <v>0</v>
      </c>
      <c r="AG103" s="15">
        <f t="shared" si="211"/>
        <v>0</v>
      </c>
      <c r="AH103" s="15">
        <f t="shared" si="211"/>
        <v>0</v>
      </c>
      <c r="AI103" s="15">
        <f t="shared" si="211"/>
        <v>0</v>
      </c>
      <c r="AJ103" s="16">
        <f t="shared" si="212"/>
        <v>219</v>
      </c>
      <c r="AK103" s="16">
        <f t="shared" si="212"/>
        <v>0</v>
      </c>
      <c r="AL103" s="15">
        <f t="shared" si="212"/>
        <v>0</v>
      </c>
      <c r="AM103" s="15">
        <f t="shared" si="212"/>
        <v>0</v>
      </c>
      <c r="AN103" s="15">
        <f t="shared" si="212"/>
        <v>0</v>
      </c>
      <c r="AO103" s="15">
        <f t="shared" si="212"/>
        <v>0</v>
      </c>
      <c r="AP103" s="16">
        <f t="shared" si="212"/>
        <v>219</v>
      </c>
      <c r="AQ103" s="16">
        <f t="shared" si="212"/>
        <v>0</v>
      </c>
      <c r="AR103" s="15">
        <f t="shared" si="212"/>
        <v>0</v>
      </c>
      <c r="AS103" s="15">
        <f t="shared" si="212"/>
        <v>0</v>
      </c>
      <c r="AT103" s="15">
        <f t="shared" si="212"/>
        <v>0</v>
      </c>
      <c r="AU103" s="15">
        <f t="shared" si="212"/>
        <v>0</v>
      </c>
      <c r="AV103" s="16">
        <f t="shared" si="212"/>
        <v>219</v>
      </c>
      <c r="AW103" s="16">
        <f t="shared" si="212"/>
        <v>0</v>
      </c>
      <c r="AX103" s="16">
        <f t="shared" si="212"/>
        <v>148</v>
      </c>
      <c r="AY103" s="16">
        <f t="shared" si="212"/>
        <v>0</v>
      </c>
      <c r="AZ103" s="35">
        <f t="shared" si="119"/>
        <v>67.57990867579909</v>
      </c>
      <c r="BA103" s="35"/>
    </row>
    <row r="104" spans="1:53" ht="16.5">
      <c r="A104" s="13" t="s">
        <v>8</v>
      </c>
      <c r="B104" s="15">
        <f>B103</f>
        <v>912</v>
      </c>
      <c r="C104" s="14" t="s">
        <v>24</v>
      </c>
      <c r="D104" s="14" t="s">
        <v>14</v>
      </c>
      <c r="E104" s="17" t="s">
        <v>33</v>
      </c>
      <c r="F104" s="14"/>
      <c r="G104" s="14"/>
      <c r="H104" s="16">
        <f>H105</f>
        <v>2607</v>
      </c>
      <c r="I104" s="16">
        <f t="shared" si="208"/>
        <v>0</v>
      </c>
      <c r="J104" s="16">
        <f t="shared" si="208"/>
        <v>0</v>
      </c>
      <c r="K104" s="16">
        <f t="shared" si="208"/>
        <v>0</v>
      </c>
      <c r="L104" s="16">
        <f t="shared" si="208"/>
        <v>0</v>
      </c>
      <c r="M104" s="16">
        <f t="shared" si="208"/>
        <v>0</v>
      </c>
      <c r="N104" s="15">
        <f t="shared" si="208"/>
        <v>-2500</v>
      </c>
      <c r="O104" s="15">
        <f t="shared" si="208"/>
        <v>0</v>
      </c>
      <c r="P104" s="15">
        <f t="shared" si="208"/>
        <v>0</v>
      </c>
      <c r="Q104" s="15">
        <f t="shared" si="208"/>
        <v>0</v>
      </c>
      <c r="R104" s="16">
        <f t="shared" si="208"/>
        <v>107</v>
      </c>
      <c r="S104" s="16">
        <f t="shared" si="208"/>
        <v>0</v>
      </c>
      <c r="T104" s="15">
        <f t="shared" si="208"/>
        <v>0</v>
      </c>
      <c r="U104" s="15">
        <f t="shared" si="208"/>
        <v>0</v>
      </c>
      <c r="V104" s="15">
        <f t="shared" si="208"/>
        <v>0</v>
      </c>
      <c r="W104" s="15">
        <f t="shared" si="208"/>
        <v>0</v>
      </c>
      <c r="X104" s="16">
        <f t="shared" si="209"/>
        <v>107</v>
      </c>
      <c r="Y104" s="16">
        <f t="shared" si="209"/>
        <v>0</v>
      </c>
      <c r="Z104" s="15">
        <f t="shared" si="210"/>
        <v>112</v>
      </c>
      <c r="AA104" s="15">
        <f t="shared" si="210"/>
        <v>0</v>
      </c>
      <c r="AB104" s="15">
        <f t="shared" si="210"/>
        <v>0</v>
      </c>
      <c r="AC104" s="15">
        <f t="shared" si="210"/>
        <v>0</v>
      </c>
      <c r="AD104" s="16">
        <f t="shared" si="211"/>
        <v>219</v>
      </c>
      <c r="AE104" s="16">
        <f t="shared" si="211"/>
        <v>0</v>
      </c>
      <c r="AF104" s="15">
        <f t="shared" si="211"/>
        <v>0</v>
      </c>
      <c r="AG104" s="15">
        <f t="shared" si="211"/>
        <v>0</v>
      </c>
      <c r="AH104" s="15">
        <f t="shared" si="211"/>
        <v>0</v>
      </c>
      <c r="AI104" s="15">
        <f t="shared" si="211"/>
        <v>0</v>
      </c>
      <c r="AJ104" s="16">
        <f t="shared" si="212"/>
        <v>219</v>
      </c>
      <c r="AK104" s="16">
        <f t="shared" si="212"/>
        <v>0</v>
      </c>
      <c r="AL104" s="15">
        <f t="shared" si="212"/>
        <v>0</v>
      </c>
      <c r="AM104" s="15">
        <f t="shared" si="212"/>
        <v>0</v>
      </c>
      <c r="AN104" s="15">
        <f t="shared" si="212"/>
        <v>0</v>
      </c>
      <c r="AO104" s="15">
        <f t="shared" si="212"/>
        <v>0</v>
      </c>
      <c r="AP104" s="16">
        <f t="shared" si="212"/>
        <v>219</v>
      </c>
      <c r="AQ104" s="16">
        <f t="shared" si="212"/>
        <v>0</v>
      </c>
      <c r="AR104" s="15">
        <f t="shared" si="212"/>
        <v>0</v>
      </c>
      <c r="AS104" s="15">
        <f t="shared" si="212"/>
        <v>0</v>
      </c>
      <c r="AT104" s="15">
        <f t="shared" si="212"/>
        <v>0</v>
      </c>
      <c r="AU104" s="15">
        <f t="shared" si="212"/>
        <v>0</v>
      </c>
      <c r="AV104" s="16">
        <f t="shared" si="212"/>
        <v>219</v>
      </c>
      <c r="AW104" s="16">
        <f t="shared" si="212"/>
        <v>0</v>
      </c>
      <c r="AX104" s="16">
        <f t="shared" si="212"/>
        <v>148</v>
      </c>
      <c r="AY104" s="16">
        <f t="shared" si="212"/>
        <v>0</v>
      </c>
      <c r="AZ104" s="35">
        <f t="shared" si="119"/>
        <v>67.57990867579909</v>
      </c>
      <c r="BA104" s="35"/>
    </row>
    <row r="105" spans="1:53" ht="33">
      <c r="A105" s="13" t="s">
        <v>56</v>
      </c>
      <c r="B105" s="15">
        <v>912</v>
      </c>
      <c r="C105" s="14" t="s">
        <v>24</v>
      </c>
      <c r="D105" s="14" t="s">
        <v>14</v>
      </c>
      <c r="E105" s="17" t="s">
        <v>57</v>
      </c>
      <c r="F105" s="14"/>
      <c r="G105" s="14"/>
      <c r="H105" s="16">
        <f>H106</f>
        <v>2607</v>
      </c>
      <c r="I105" s="16">
        <f t="shared" si="208"/>
        <v>0</v>
      </c>
      <c r="J105" s="16">
        <f t="shared" si="208"/>
        <v>0</v>
      </c>
      <c r="K105" s="16">
        <f t="shared" si="208"/>
        <v>0</v>
      </c>
      <c r="L105" s="16">
        <f t="shared" si="208"/>
        <v>0</v>
      </c>
      <c r="M105" s="16">
        <f t="shared" si="208"/>
        <v>0</v>
      </c>
      <c r="N105" s="15">
        <f t="shared" si="208"/>
        <v>-2500</v>
      </c>
      <c r="O105" s="15">
        <f t="shared" si="208"/>
        <v>0</v>
      </c>
      <c r="P105" s="15">
        <f t="shared" si="208"/>
        <v>0</v>
      </c>
      <c r="Q105" s="15">
        <f t="shared" si="208"/>
        <v>0</v>
      </c>
      <c r="R105" s="16">
        <f t="shared" si="208"/>
        <v>107</v>
      </c>
      <c r="S105" s="16">
        <f t="shared" si="208"/>
        <v>0</v>
      </c>
      <c r="T105" s="15">
        <f t="shared" si="208"/>
        <v>0</v>
      </c>
      <c r="U105" s="15">
        <f t="shared" si="208"/>
        <v>0</v>
      </c>
      <c r="V105" s="15">
        <f t="shared" si="208"/>
        <v>0</v>
      </c>
      <c r="W105" s="15">
        <f t="shared" si="208"/>
        <v>0</v>
      </c>
      <c r="X105" s="16">
        <f t="shared" si="209"/>
        <v>107</v>
      </c>
      <c r="Y105" s="16">
        <f t="shared" si="209"/>
        <v>0</v>
      </c>
      <c r="Z105" s="15">
        <f t="shared" si="210"/>
        <v>112</v>
      </c>
      <c r="AA105" s="15">
        <f t="shared" si="210"/>
        <v>0</v>
      </c>
      <c r="AB105" s="15">
        <f t="shared" si="210"/>
        <v>0</v>
      </c>
      <c r="AC105" s="15">
        <f t="shared" si="210"/>
        <v>0</v>
      </c>
      <c r="AD105" s="16">
        <f t="shared" si="211"/>
        <v>219</v>
      </c>
      <c r="AE105" s="16">
        <f t="shared" si="211"/>
        <v>0</v>
      </c>
      <c r="AF105" s="15">
        <f t="shared" si="211"/>
        <v>0</v>
      </c>
      <c r="AG105" s="15">
        <f t="shared" si="211"/>
        <v>0</v>
      </c>
      <c r="AH105" s="15">
        <f t="shared" si="211"/>
        <v>0</v>
      </c>
      <c r="AI105" s="15">
        <f t="shared" si="211"/>
        <v>0</v>
      </c>
      <c r="AJ105" s="16">
        <f t="shared" si="212"/>
        <v>219</v>
      </c>
      <c r="AK105" s="16">
        <f t="shared" si="212"/>
        <v>0</v>
      </c>
      <c r="AL105" s="15">
        <f t="shared" si="212"/>
        <v>0</v>
      </c>
      <c r="AM105" s="15">
        <f t="shared" si="212"/>
        <v>0</v>
      </c>
      <c r="AN105" s="15">
        <f t="shared" si="212"/>
        <v>0</v>
      </c>
      <c r="AO105" s="15">
        <f t="shared" si="212"/>
        <v>0</v>
      </c>
      <c r="AP105" s="16">
        <f t="shared" si="212"/>
        <v>219</v>
      </c>
      <c r="AQ105" s="16">
        <f t="shared" si="212"/>
        <v>0</v>
      </c>
      <c r="AR105" s="15">
        <f t="shared" si="212"/>
        <v>0</v>
      </c>
      <c r="AS105" s="15">
        <f t="shared" si="212"/>
        <v>0</v>
      </c>
      <c r="AT105" s="15">
        <f t="shared" si="212"/>
        <v>0</v>
      </c>
      <c r="AU105" s="15">
        <f t="shared" si="212"/>
        <v>0</v>
      </c>
      <c r="AV105" s="16">
        <f t="shared" si="212"/>
        <v>219</v>
      </c>
      <c r="AW105" s="16">
        <f t="shared" si="212"/>
        <v>0</v>
      </c>
      <c r="AX105" s="16">
        <f t="shared" si="212"/>
        <v>148</v>
      </c>
      <c r="AY105" s="16">
        <f t="shared" si="212"/>
        <v>0</v>
      </c>
      <c r="AZ105" s="35">
        <f t="shared" si="119"/>
        <v>67.57990867579909</v>
      </c>
      <c r="BA105" s="35"/>
    </row>
    <row r="106" spans="1:53" ht="33">
      <c r="A106" s="13" t="s">
        <v>10</v>
      </c>
      <c r="B106" s="15">
        <f>B105</f>
        <v>912</v>
      </c>
      <c r="C106" s="14" t="s">
        <v>24</v>
      </c>
      <c r="D106" s="14" t="s">
        <v>14</v>
      </c>
      <c r="E106" s="17" t="s">
        <v>57</v>
      </c>
      <c r="F106" s="14" t="s">
        <v>9</v>
      </c>
      <c r="G106" s="14"/>
      <c r="H106" s="15">
        <f>H107</f>
        <v>2607</v>
      </c>
      <c r="I106" s="15">
        <f t="shared" si="208"/>
        <v>0</v>
      </c>
      <c r="J106" s="15">
        <f t="shared" si="208"/>
        <v>0</v>
      </c>
      <c r="K106" s="15">
        <f t="shared" si="208"/>
        <v>0</v>
      </c>
      <c r="L106" s="15">
        <f t="shared" si="208"/>
        <v>0</v>
      </c>
      <c r="M106" s="15">
        <f t="shared" si="208"/>
        <v>0</v>
      </c>
      <c r="N106" s="15">
        <f t="shared" si="208"/>
        <v>-2500</v>
      </c>
      <c r="O106" s="15">
        <f t="shared" si="208"/>
        <v>0</v>
      </c>
      <c r="P106" s="15">
        <f t="shared" si="208"/>
        <v>0</v>
      </c>
      <c r="Q106" s="15">
        <f t="shared" si="208"/>
        <v>0</v>
      </c>
      <c r="R106" s="15">
        <f t="shared" si="208"/>
        <v>107</v>
      </c>
      <c r="S106" s="15">
        <f t="shared" si="208"/>
        <v>0</v>
      </c>
      <c r="T106" s="15">
        <f t="shared" si="208"/>
        <v>0</v>
      </c>
      <c r="U106" s="15">
        <f t="shared" si="208"/>
        <v>0</v>
      </c>
      <c r="V106" s="15">
        <f t="shared" si="208"/>
        <v>0</v>
      </c>
      <c r="W106" s="15">
        <f t="shared" si="208"/>
        <v>0</v>
      </c>
      <c r="X106" s="15">
        <f t="shared" si="209"/>
        <v>107</v>
      </c>
      <c r="Y106" s="15">
        <f t="shared" si="209"/>
        <v>0</v>
      </c>
      <c r="Z106" s="15">
        <f t="shared" si="210"/>
        <v>112</v>
      </c>
      <c r="AA106" s="15">
        <f t="shared" si="210"/>
        <v>0</v>
      </c>
      <c r="AB106" s="15">
        <f t="shared" si="210"/>
        <v>0</v>
      </c>
      <c r="AC106" s="15">
        <f t="shared" si="210"/>
        <v>0</v>
      </c>
      <c r="AD106" s="15">
        <f t="shared" si="211"/>
        <v>219</v>
      </c>
      <c r="AE106" s="15">
        <f t="shared" si="211"/>
        <v>0</v>
      </c>
      <c r="AF106" s="15">
        <f t="shared" si="211"/>
        <v>0</v>
      </c>
      <c r="AG106" s="15">
        <f t="shared" si="211"/>
        <v>0</v>
      </c>
      <c r="AH106" s="15">
        <f t="shared" si="211"/>
        <v>0</v>
      </c>
      <c r="AI106" s="15">
        <f t="shared" si="211"/>
        <v>0</v>
      </c>
      <c r="AJ106" s="15">
        <f t="shared" si="212"/>
        <v>219</v>
      </c>
      <c r="AK106" s="15">
        <f t="shared" si="212"/>
        <v>0</v>
      </c>
      <c r="AL106" s="15">
        <f t="shared" si="212"/>
        <v>0</v>
      </c>
      <c r="AM106" s="15">
        <f t="shared" si="212"/>
        <v>0</v>
      </c>
      <c r="AN106" s="15">
        <f t="shared" si="212"/>
        <v>0</v>
      </c>
      <c r="AO106" s="15">
        <f t="shared" si="212"/>
        <v>0</v>
      </c>
      <c r="AP106" s="15">
        <f t="shared" si="212"/>
        <v>219</v>
      </c>
      <c r="AQ106" s="15">
        <f t="shared" si="212"/>
        <v>0</v>
      </c>
      <c r="AR106" s="15">
        <f t="shared" si="212"/>
        <v>0</v>
      </c>
      <c r="AS106" s="15">
        <f t="shared" si="212"/>
        <v>0</v>
      </c>
      <c r="AT106" s="15">
        <f t="shared" si="212"/>
        <v>0</v>
      </c>
      <c r="AU106" s="15">
        <f t="shared" si="212"/>
        <v>0</v>
      </c>
      <c r="AV106" s="15">
        <f t="shared" si="212"/>
        <v>219</v>
      </c>
      <c r="AW106" s="15">
        <f t="shared" si="212"/>
        <v>0</v>
      </c>
      <c r="AX106" s="15">
        <f t="shared" si="212"/>
        <v>148</v>
      </c>
      <c r="AY106" s="15">
        <f t="shared" si="212"/>
        <v>0</v>
      </c>
      <c r="AZ106" s="35">
        <f t="shared" si="119"/>
        <v>67.57990867579909</v>
      </c>
      <c r="BA106" s="35"/>
    </row>
    <row r="107" spans="1:53" ht="33">
      <c r="A107" s="13" t="s">
        <v>66</v>
      </c>
      <c r="B107" s="15">
        <f>B106</f>
        <v>912</v>
      </c>
      <c r="C107" s="14" t="s">
        <v>24</v>
      </c>
      <c r="D107" s="14" t="s">
        <v>14</v>
      </c>
      <c r="E107" s="17" t="s">
        <v>57</v>
      </c>
      <c r="F107" s="14" t="s">
        <v>69</v>
      </c>
      <c r="G107" s="14" t="s">
        <v>69</v>
      </c>
      <c r="H107" s="15">
        <f>107+2500</f>
        <v>2607</v>
      </c>
      <c r="I107" s="16"/>
      <c r="J107" s="33"/>
      <c r="K107" s="33"/>
      <c r="L107" s="33"/>
      <c r="M107" s="33"/>
      <c r="N107" s="15">
        <v>-2500</v>
      </c>
      <c r="O107" s="15"/>
      <c r="P107" s="15"/>
      <c r="Q107" s="15"/>
      <c r="R107" s="15">
        <f>H107+N107+O107+P107+Q107</f>
        <v>107</v>
      </c>
      <c r="S107" s="16">
        <f>I107+O107</f>
        <v>0</v>
      </c>
      <c r="T107" s="15"/>
      <c r="U107" s="15"/>
      <c r="V107" s="15"/>
      <c r="W107" s="15"/>
      <c r="X107" s="15">
        <f>R107+T107+U107+V107+W107</f>
        <v>107</v>
      </c>
      <c r="Y107" s="16">
        <f>S107+U107</f>
        <v>0</v>
      </c>
      <c r="Z107" s="15">
        <v>112</v>
      </c>
      <c r="AA107" s="15"/>
      <c r="AB107" s="15"/>
      <c r="AC107" s="15"/>
      <c r="AD107" s="15">
        <f>X107+Z107+AA107+AB107+AC107</f>
        <v>219</v>
      </c>
      <c r="AE107" s="16">
        <f>Y107+AA107</f>
        <v>0</v>
      </c>
      <c r="AF107" s="15"/>
      <c r="AG107" s="15"/>
      <c r="AH107" s="15"/>
      <c r="AI107" s="15"/>
      <c r="AJ107" s="15">
        <f>AD107+AF107+AG107+AH107+AI107</f>
        <v>219</v>
      </c>
      <c r="AK107" s="16">
        <f>AE107+AG107</f>
        <v>0</v>
      </c>
      <c r="AL107" s="15"/>
      <c r="AM107" s="15"/>
      <c r="AN107" s="15"/>
      <c r="AO107" s="15"/>
      <c r="AP107" s="15">
        <f>AJ107+AL107+AM107+AN107+AO107</f>
        <v>219</v>
      </c>
      <c r="AQ107" s="16">
        <f>AK107+AM107</f>
        <v>0</v>
      </c>
      <c r="AR107" s="15"/>
      <c r="AS107" s="15"/>
      <c r="AT107" s="15"/>
      <c r="AU107" s="15"/>
      <c r="AV107" s="15">
        <f>AP107+AR107+AS107+AT107+AU107</f>
        <v>219</v>
      </c>
      <c r="AW107" s="16">
        <f>AQ107+AS107</f>
        <v>0</v>
      </c>
      <c r="AX107" s="15">
        <v>148</v>
      </c>
      <c r="AY107" s="16">
        <f>AS107+AU107</f>
        <v>0</v>
      </c>
      <c r="AZ107" s="35">
        <f t="shared" si="119"/>
        <v>67.57990867579909</v>
      </c>
      <c r="BA107" s="35"/>
    </row>
    <row r="108" spans="1:53" ht="33" customHeight="1">
      <c r="A108" s="10" t="s">
        <v>20</v>
      </c>
      <c r="B108" s="21">
        <f>B106</f>
        <v>912</v>
      </c>
      <c r="C108" s="11" t="s">
        <v>21</v>
      </c>
      <c r="D108" s="11" t="s">
        <v>0</v>
      </c>
      <c r="E108" s="12"/>
      <c r="F108" s="11"/>
      <c r="G108" s="11"/>
      <c r="H108" s="23">
        <f>H109</f>
        <v>427</v>
      </c>
      <c r="I108" s="23">
        <f aca="true" t="shared" si="213" ref="I108:Z109">I109</f>
        <v>0</v>
      </c>
      <c r="J108" s="23">
        <f t="shared" si="213"/>
        <v>0</v>
      </c>
      <c r="K108" s="23">
        <f t="shared" si="213"/>
        <v>0</v>
      </c>
      <c r="L108" s="23">
        <f t="shared" si="213"/>
        <v>0</v>
      </c>
      <c r="M108" s="23">
        <f t="shared" si="213"/>
        <v>0</v>
      </c>
      <c r="N108" s="15">
        <f t="shared" si="213"/>
        <v>0</v>
      </c>
      <c r="O108" s="15">
        <f t="shared" si="213"/>
        <v>0</v>
      </c>
      <c r="P108" s="15">
        <f t="shared" si="213"/>
        <v>0</v>
      </c>
      <c r="Q108" s="15">
        <f t="shared" si="213"/>
        <v>0</v>
      </c>
      <c r="R108" s="23">
        <f t="shared" si="213"/>
        <v>427</v>
      </c>
      <c r="S108" s="23">
        <f t="shared" si="213"/>
        <v>0</v>
      </c>
      <c r="T108" s="15">
        <f t="shared" si="213"/>
        <v>0</v>
      </c>
      <c r="U108" s="15">
        <f t="shared" si="213"/>
        <v>0</v>
      </c>
      <c r="V108" s="15">
        <f t="shared" si="213"/>
        <v>0</v>
      </c>
      <c r="W108" s="15">
        <f t="shared" si="213"/>
        <v>0</v>
      </c>
      <c r="X108" s="23">
        <f t="shared" si="213"/>
        <v>427</v>
      </c>
      <c r="Y108" s="23">
        <f>Y109</f>
        <v>0</v>
      </c>
      <c r="Z108" s="15">
        <f t="shared" si="213"/>
        <v>0</v>
      </c>
      <c r="AA108" s="15">
        <f aca="true" t="shared" si="214" ref="Z108:AC109">AA109</f>
        <v>0</v>
      </c>
      <c r="AB108" s="15">
        <f t="shared" si="214"/>
        <v>0</v>
      </c>
      <c r="AC108" s="15">
        <f t="shared" si="214"/>
        <v>0</v>
      </c>
      <c r="AD108" s="23">
        <f>AD109</f>
        <v>427</v>
      </c>
      <c r="AE108" s="23">
        <f>AE109</f>
        <v>0</v>
      </c>
      <c r="AF108" s="15">
        <f aca="true" t="shared" si="215" ref="AF108:AI109">AF109</f>
        <v>0</v>
      </c>
      <c r="AG108" s="15">
        <f t="shared" si="215"/>
        <v>0</v>
      </c>
      <c r="AH108" s="15">
        <f t="shared" si="215"/>
        <v>0</v>
      </c>
      <c r="AI108" s="15">
        <f t="shared" si="215"/>
        <v>0</v>
      </c>
      <c r="AJ108" s="23">
        <f>AJ109</f>
        <v>427</v>
      </c>
      <c r="AK108" s="23">
        <f>AK109</f>
        <v>0</v>
      </c>
      <c r="AL108" s="15">
        <f aca="true" t="shared" si="216" ref="AL108:AO109">AL109</f>
        <v>0</v>
      </c>
      <c r="AM108" s="15">
        <f t="shared" si="216"/>
        <v>0</v>
      </c>
      <c r="AN108" s="15">
        <f t="shared" si="216"/>
        <v>0</v>
      </c>
      <c r="AO108" s="15">
        <f t="shared" si="216"/>
        <v>0</v>
      </c>
      <c r="AP108" s="23">
        <f>AP109</f>
        <v>427</v>
      </c>
      <c r="AQ108" s="23">
        <f>AQ109</f>
        <v>0</v>
      </c>
      <c r="AR108" s="23">
        <f aca="true" t="shared" si="217" ref="AR108:AU109">AR109</f>
        <v>100</v>
      </c>
      <c r="AS108" s="23">
        <f t="shared" si="217"/>
        <v>0</v>
      </c>
      <c r="AT108" s="23">
        <f t="shared" si="217"/>
        <v>0</v>
      </c>
      <c r="AU108" s="23">
        <f t="shared" si="217"/>
        <v>0</v>
      </c>
      <c r="AV108" s="23">
        <f aca="true" t="shared" si="218" ref="AV108:AY109">AV109</f>
        <v>527</v>
      </c>
      <c r="AW108" s="23">
        <f t="shared" si="218"/>
        <v>0</v>
      </c>
      <c r="AX108" s="23">
        <f t="shared" si="218"/>
        <v>0</v>
      </c>
      <c r="AY108" s="23">
        <f t="shared" si="218"/>
        <v>0</v>
      </c>
      <c r="AZ108" s="35">
        <f t="shared" si="119"/>
        <v>0</v>
      </c>
      <c r="BA108" s="35"/>
    </row>
    <row r="109" spans="1:53" ht="82.5">
      <c r="A109" s="13" t="s">
        <v>58</v>
      </c>
      <c r="B109" s="15">
        <f>B108</f>
        <v>912</v>
      </c>
      <c r="C109" s="14" t="s">
        <v>21</v>
      </c>
      <c r="D109" s="14" t="s">
        <v>0</v>
      </c>
      <c r="E109" s="17" t="s">
        <v>59</v>
      </c>
      <c r="F109" s="14"/>
      <c r="G109" s="14"/>
      <c r="H109" s="24">
        <f>H110</f>
        <v>427</v>
      </c>
      <c r="I109" s="24">
        <f t="shared" si="213"/>
        <v>0</v>
      </c>
      <c r="J109" s="24">
        <f t="shared" si="213"/>
        <v>0</v>
      </c>
      <c r="K109" s="24">
        <f t="shared" si="213"/>
        <v>0</v>
      </c>
      <c r="L109" s="24">
        <f t="shared" si="213"/>
        <v>0</v>
      </c>
      <c r="M109" s="24">
        <f t="shared" si="213"/>
        <v>0</v>
      </c>
      <c r="N109" s="15">
        <f t="shared" si="213"/>
        <v>0</v>
      </c>
      <c r="O109" s="15">
        <f t="shared" si="213"/>
        <v>0</v>
      </c>
      <c r="P109" s="15">
        <f t="shared" si="213"/>
        <v>0</v>
      </c>
      <c r="Q109" s="15">
        <f t="shared" si="213"/>
        <v>0</v>
      </c>
      <c r="R109" s="24">
        <f t="shared" si="213"/>
        <v>427</v>
      </c>
      <c r="S109" s="24">
        <f t="shared" si="213"/>
        <v>0</v>
      </c>
      <c r="T109" s="15">
        <f t="shared" si="213"/>
        <v>0</v>
      </c>
      <c r="U109" s="15">
        <f t="shared" si="213"/>
        <v>0</v>
      </c>
      <c r="V109" s="15">
        <f t="shared" si="213"/>
        <v>0</v>
      </c>
      <c r="W109" s="15">
        <f t="shared" si="213"/>
        <v>0</v>
      </c>
      <c r="X109" s="24">
        <f>X110</f>
        <v>427</v>
      </c>
      <c r="Y109" s="24">
        <f>Y110</f>
        <v>0</v>
      </c>
      <c r="Z109" s="15">
        <f t="shared" si="214"/>
        <v>0</v>
      </c>
      <c r="AA109" s="15">
        <f t="shared" si="214"/>
        <v>0</v>
      </c>
      <c r="AB109" s="15">
        <f t="shared" si="214"/>
        <v>0</v>
      </c>
      <c r="AC109" s="15">
        <f t="shared" si="214"/>
        <v>0</v>
      </c>
      <c r="AD109" s="24">
        <f>AD110</f>
        <v>427</v>
      </c>
      <c r="AE109" s="24">
        <f>AE110</f>
        <v>0</v>
      </c>
      <c r="AF109" s="15">
        <f t="shared" si="215"/>
        <v>0</v>
      </c>
      <c r="AG109" s="15">
        <f t="shared" si="215"/>
        <v>0</v>
      </c>
      <c r="AH109" s="15">
        <f t="shared" si="215"/>
        <v>0</v>
      </c>
      <c r="AI109" s="15">
        <f t="shared" si="215"/>
        <v>0</v>
      </c>
      <c r="AJ109" s="24">
        <f>AJ110</f>
        <v>427</v>
      </c>
      <c r="AK109" s="24">
        <f>AK110</f>
        <v>0</v>
      </c>
      <c r="AL109" s="15">
        <f t="shared" si="216"/>
        <v>0</v>
      </c>
      <c r="AM109" s="15">
        <f t="shared" si="216"/>
        <v>0</v>
      </c>
      <c r="AN109" s="15">
        <f t="shared" si="216"/>
        <v>0</v>
      </c>
      <c r="AO109" s="15">
        <f t="shared" si="216"/>
        <v>0</v>
      </c>
      <c r="AP109" s="24">
        <f>AP110</f>
        <v>427</v>
      </c>
      <c r="AQ109" s="24">
        <f>AQ110</f>
        <v>0</v>
      </c>
      <c r="AR109" s="15">
        <f t="shared" si="217"/>
        <v>100</v>
      </c>
      <c r="AS109" s="15">
        <f t="shared" si="217"/>
        <v>0</v>
      </c>
      <c r="AT109" s="15">
        <f t="shared" si="217"/>
        <v>0</v>
      </c>
      <c r="AU109" s="15">
        <f t="shared" si="217"/>
        <v>0</v>
      </c>
      <c r="AV109" s="24">
        <f t="shared" si="218"/>
        <v>527</v>
      </c>
      <c r="AW109" s="24">
        <f t="shared" si="218"/>
        <v>0</v>
      </c>
      <c r="AX109" s="24">
        <f t="shared" si="218"/>
        <v>0</v>
      </c>
      <c r="AY109" s="24">
        <f t="shared" si="218"/>
        <v>0</v>
      </c>
      <c r="AZ109" s="35">
        <f t="shared" si="119"/>
        <v>0</v>
      </c>
      <c r="BA109" s="35"/>
    </row>
    <row r="110" spans="1:53" ht="16.5">
      <c r="A110" s="13" t="s">
        <v>8</v>
      </c>
      <c r="B110" s="15">
        <f>B109</f>
        <v>912</v>
      </c>
      <c r="C110" s="14" t="s">
        <v>21</v>
      </c>
      <c r="D110" s="14" t="s">
        <v>0</v>
      </c>
      <c r="E110" s="17" t="s">
        <v>60</v>
      </c>
      <c r="F110" s="14"/>
      <c r="G110" s="14"/>
      <c r="H110" s="24">
        <f>H111+H114</f>
        <v>427</v>
      </c>
      <c r="I110" s="24">
        <f aca="true" t="shared" si="219" ref="I110:S110">I111+I114</f>
        <v>0</v>
      </c>
      <c r="J110" s="24">
        <f t="shared" si="219"/>
        <v>0</v>
      </c>
      <c r="K110" s="24">
        <f t="shared" si="219"/>
        <v>0</v>
      </c>
      <c r="L110" s="24">
        <f t="shared" si="219"/>
        <v>0</v>
      </c>
      <c r="M110" s="24">
        <f t="shared" si="219"/>
        <v>0</v>
      </c>
      <c r="N110" s="15">
        <f t="shared" si="219"/>
        <v>0</v>
      </c>
      <c r="O110" s="15">
        <f t="shared" si="219"/>
        <v>0</v>
      </c>
      <c r="P110" s="15">
        <f t="shared" si="219"/>
        <v>0</v>
      </c>
      <c r="Q110" s="15">
        <f t="shared" si="219"/>
        <v>0</v>
      </c>
      <c r="R110" s="24">
        <f t="shared" si="219"/>
        <v>427</v>
      </c>
      <c r="S110" s="24">
        <f t="shared" si="219"/>
        <v>0</v>
      </c>
      <c r="T110" s="15">
        <f aca="true" t="shared" si="220" ref="T110:Y110">T111+T114</f>
        <v>0</v>
      </c>
      <c r="U110" s="15">
        <f t="shared" si="220"/>
        <v>0</v>
      </c>
      <c r="V110" s="15">
        <f t="shared" si="220"/>
        <v>0</v>
      </c>
      <c r="W110" s="15">
        <f t="shared" si="220"/>
        <v>0</v>
      </c>
      <c r="X110" s="24">
        <f t="shared" si="220"/>
        <v>427</v>
      </c>
      <c r="Y110" s="24">
        <f t="shared" si="220"/>
        <v>0</v>
      </c>
      <c r="Z110" s="15">
        <f aca="true" t="shared" si="221" ref="Z110:AE110">Z111+Z114</f>
        <v>0</v>
      </c>
      <c r="AA110" s="15">
        <f t="shared" si="221"/>
        <v>0</v>
      </c>
      <c r="AB110" s="15">
        <f t="shared" si="221"/>
        <v>0</v>
      </c>
      <c r="AC110" s="15">
        <f t="shared" si="221"/>
        <v>0</v>
      </c>
      <c r="AD110" s="24">
        <f t="shared" si="221"/>
        <v>427</v>
      </c>
      <c r="AE110" s="24">
        <f t="shared" si="221"/>
        <v>0</v>
      </c>
      <c r="AF110" s="15">
        <f aca="true" t="shared" si="222" ref="AF110:AK110">AF111+AF114</f>
        <v>0</v>
      </c>
      <c r="AG110" s="15">
        <f t="shared" si="222"/>
        <v>0</v>
      </c>
      <c r="AH110" s="15">
        <f t="shared" si="222"/>
        <v>0</v>
      </c>
      <c r="AI110" s="15">
        <f t="shared" si="222"/>
        <v>0</v>
      </c>
      <c r="AJ110" s="24">
        <f t="shared" si="222"/>
        <v>427</v>
      </c>
      <c r="AK110" s="24">
        <f t="shared" si="222"/>
        <v>0</v>
      </c>
      <c r="AL110" s="15">
        <f aca="true" t="shared" si="223" ref="AL110:AQ110">AL111+AL114</f>
        <v>0</v>
      </c>
      <c r="AM110" s="15">
        <f t="shared" si="223"/>
        <v>0</v>
      </c>
      <c r="AN110" s="15">
        <f t="shared" si="223"/>
        <v>0</v>
      </c>
      <c r="AO110" s="15">
        <f t="shared" si="223"/>
        <v>0</v>
      </c>
      <c r="AP110" s="24">
        <f t="shared" si="223"/>
        <v>427</v>
      </c>
      <c r="AQ110" s="24">
        <f t="shared" si="223"/>
        <v>0</v>
      </c>
      <c r="AR110" s="15">
        <f aca="true" t="shared" si="224" ref="AR110:AW110">AR111+AR114+AR117</f>
        <v>100</v>
      </c>
      <c r="AS110" s="15">
        <f t="shared" si="224"/>
        <v>0</v>
      </c>
      <c r="AT110" s="15">
        <f t="shared" si="224"/>
        <v>0</v>
      </c>
      <c r="AU110" s="15">
        <f t="shared" si="224"/>
        <v>0</v>
      </c>
      <c r="AV110" s="15">
        <f t="shared" si="224"/>
        <v>527</v>
      </c>
      <c r="AW110" s="15">
        <f t="shared" si="224"/>
        <v>0</v>
      </c>
      <c r="AX110" s="15">
        <f>AX111+AX114+AX117</f>
        <v>0</v>
      </c>
      <c r="AY110" s="15">
        <f>AY111+AY114+AY117</f>
        <v>0</v>
      </c>
      <c r="AZ110" s="35">
        <f t="shared" si="119"/>
        <v>0</v>
      </c>
      <c r="BA110" s="35"/>
    </row>
    <row r="111" spans="1:53" ht="16.5">
      <c r="A111" s="13" t="s">
        <v>61</v>
      </c>
      <c r="B111" s="15">
        <v>912</v>
      </c>
      <c r="C111" s="14" t="s">
        <v>21</v>
      </c>
      <c r="D111" s="14" t="s">
        <v>0</v>
      </c>
      <c r="E111" s="17" t="s">
        <v>62</v>
      </c>
      <c r="F111" s="14"/>
      <c r="G111" s="14"/>
      <c r="H111" s="16">
        <f>H112</f>
        <v>230</v>
      </c>
      <c r="I111" s="16">
        <f aca="true" t="shared" si="225" ref="I111:Z112">I112</f>
        <v>0</v>
      </c>
      <c r="J111" s="16">
        <f t="shared" si="225"/>
        <v>0</v>
      </c>
      <c r="K111" s="16">
        <f t="shared" si="225"/>
        <v>0</v>
      </c>
      <c r="L111" s="16">
        <f t="shared" si="225"/>
        <v>0</v>
      </c>
      <c r="M111" s="16">
        <f t="shared" si="225"/>
        <v>0</v>
      </c>
      <c r="N111" s="15">
        <f t="shared" si="225"/>
        <v>0</v>
      </c>
      <c r="O111" s="15">
        <f t="shared" si="225"/>
        <v>0</v>
      </c>
      <c r="P111" s="15">
        <f t="shared" si="225"/>
        <v>0</v>
      </c>
      <c r="Q111" s="15">
        <f t="shared" si="225"/>
        <v>0</v>
      </c>
      <c r="R111" s="16">
        <f t="shared" si="225"/>
        <v>230</v>
      </c>
      <c r="S111" s="16">
        <f t="shared" si="225"/>
        <v>0</v>
      </c>
      <c r="T111" s="15">
        <f t="shared" si="225"/>
        <v>0</v>
      </c>
      <c r="U111" s="15">
        <f t="shared" si="225"/>
        <v>0</v>
      </c>
      <c r="V111" s="15">
        <f t="shared" si="225"/>
        <v>0</v>
      </c>
      <c r="W111" s="15">
        <f t="shared" si="225"/>
        <v>0</v>
      </c>
      <c r="X111" s="16">
        <f t="shared" si="225"/>
        <v>230</v>
      </c>
      <c r="Y111" s="16">
        <f>Y112</f>
        <v>0</v>
      </c>
      <c r="Z111" s="15">
        <f t="shared" si="225"/>
        <v>0</v>
      </c>
      <c r="AA111" s="15">
        <f aca="true" t="shared" si="226" ref="Z111:AC112">AA112</f>
        <v>0</v>
      </c>
      <c r="AB111" s="15">
        <f t="shared" si="226"/>
        <v>0</v>
      </c>
      <c r="AC111" s="15">
        <f t="shared" si="226"/>
        <v>0</v>
      </c>
      <c r="AD111" s="16">
        <f>AD112</f>
        <v>230</v>
      </c>
      <c r="AE111" s="16">
        <f>AE112</f>
        <v>0</v>
      </c>
      <c r="AF111" s="15">
        <f aca="true" t="shared" si="227" ref="AF111:AI112">AF112</f>
        <v>0</v>
      </c>
      <c r="AG111" s="15">
        <f t="shared" si="227"/>
        <v>0</v>
      </c>
      <c r="AH111" s="15">
        <f t="shared" si="227"/>
        <v>0</v>
      </c>
      <c r="AI111" s="15">
        <f t="shared" si="227"/>
        <v>0</v>
      </c>
      <c r="AJ111" s="16">
        <f>AJ112</f>
        <v>230</v>
      </c>
      <c r="AK111" s="16">
        <f>AK112</f>
        <v>0</v>
      </c>
      <c r="AL111" s="15">
        <f aca="true" t="shared" si="228" ref="AL111:AO112">AL112</f>
        <v>0</v>
      </c>
      <c r="AM111" s="15">
        <f t="shared" si="228"/>
        <v>0</v>
      </c>
      <c r="AN111" s="15">
        <f t="shared" si="228"/>
        <v>0</v>
      </c>
      <c r="AO111" s="15">
        <f t="shared" si="228"/>
        <v>0</v>
      </c>
      <c r="AP111" s="16">
        <f>AP112</f>
        <v>230</v>
      </c>
      <c r="AQ111" s="16">
        <f>AQ112</f>
        <v>0</v>
      </c>
      <c r="AR111" s="15">
        <f aca="true" t="shared" si="229" ref="AR111:AU112">AR112</f>
        <v>0</v>
      </c>
      <c r="AS111" s="15">
        <f t="shared" si="229"/>
        <v>0</v>
      </c>
      <c r="AT111" s="15">
        <f t="shared" si="229"/>
        <v>0</v>
      </c>
      <c r="AU111" s="15">
        <f t="shared" si="229"/>
        <v>0</v>
      </c>
      <c r="AV111" s="16">
        <f aca="true" t="shared" si="230" ref="AV111:AY112">AV112</f>
        <v>230</v>
      </c>
      <c r="AW111" s="16">
        <f t="shared" si="230"/>
        <v>0</v>
      </c>
      <c r="AX111" s="16">
        <f t="shared" si="230"/>
        <v>0</v>
      </c>
      <c r="AY111" s="16">
        <f t="shared" si="230"/>
        <v>0</v>
      </c>
      <c r="AZ111" s="35">
        <f t="shared" si="119"/>
        <v>0</v>
      </c>
      <c r="BA111" s="35"/>
    </row>
    <row r="112" spans="1:53" ht="33">
      <c r="A112" s="13" t="s">
        <v>18</v>
      </c>
      <c r="B112" s="15">
        <f aca="true" t="shared" si="231" ref="B112:B119">B111</f>
        <v>912</v>
      </c>
      <c r="C112" s="14" t="s">
        <v>21</v>
      </c>
      <c r="D112" s="14" t="s">
        <v>0</v>
      </c>
      <c r="E112" s="17" t="s">
        <v>62</v>
      </c>
      <c r="F112" s="14" t="s">
        <v>19</v>
      </c>
      <c r="G112" s="14"/>
      <c r="H112" s="15">
        <f>H113</f>
        <v>230</v>
      </c>
      <c r="I112" s="15">
        <f t="shared" si="225"/>
        <v>0</v>
      </c>
      <c r="J112" s="15">
        <f t="shared" si="225"/>
        <v>0</v>
      </c>
      <c r="K112" s="15">
        <f t="shared" si="225"/>
        <v>0</v>
      </c>
      <c r="L112" s="15">
        <f t="shared" si="225"/>
        <v>0</v>
      </c>
      <c r="M112" s="15">
        <f t="shared" si="225"/>
        <v>0</v>
      </c>
      <c r="N112" s="15">
        <f t="shared" si="225"/>
        <v>0</v>
      </c>
      <c r="O112" s="15">
        <f t="shared" si="225"/>
        <v>0</v>
      </c>
      <c r="P112" s="15">
        <f t="shared" si="225"/>
        <v>0</v>
      </c>
      <c r="Q112" s="15">
        <f t="shared" si="225"/>
        <v>0</v>
      </c>
      <c r="R112" s="15">
        <f t="shared" si="225"/>
        <v>230</v>
      </c>
      <c r="S112" s="15">
        <f t="shared" si="225"/>
        <v>0</v>
      </c>
      <c r="T112" s="15">
        <f t="shared" si="225"/>
        <v>0</v>
      </c>
      <c r="U112" s="15">
        <f t="shared" si="225"/>
        <v>0</v>
      </c>
      <c r="V112" s="15">
        <f t="shared" si="225"/>
        <v>0</v>
      </c>
      <c r="W112" s="15">
        <f t="shared" si="225"/>
        <v>0</v>
      </c>
      <c r="X112" s="15">
        <f>X113</f>
        <v>230</v>
      </c>
      <c r="Y112" s="15">
        <f>Y113</f>
        <v>0</v>
      </c>
      <c r="Z112" s="15">
        <f t="shared" si="226"/>
        <v>0</v>
      </c>
      <c r="AA112" s="15">
        <f t="shared" si="226"/>
        <v>0</v>
      </c>
      <c r="AB112" s="15">
        <f t="shared" si="226"/>
        <v>0</v>
      </c>
      <c r="AC112" s="15">
        <f t="shared" si="226"/>
        <v>0</v>
      </c>
      <c r="AD112" s="15">
        <f>AD113</f>
        <v>230</v>
      </c>
      <c r="AE112" s="15">
        <f>AE113</f>
        <v>0</v>
      </c>
      <c r="AF112" s="15">
        <f t="shared" si="227"/>
        <v>0</v>
      </c>
      <c r="AG112" s="15">
        <f t="shared" si="227"/>
        <v>0</v>
      </c>
      <c r="AH112" s="15">
        <f t="shared" si="227"/>
        <v>0</v>
      </c>
      <c r="AI112" s="15">
        <f t="shared" si="227"/>
        <v>0</v>
      </c>
      <c r="AJ112" s="15">
        <f>AJ113</f>
        <v>230</v>
      </c>
      <c r="AK112" s="15">
        <f>AK113</f>
        <v>0</v>
      </c>
      <c r="AL112" s="15">
        <f t="shared" si="228"/>
        <v>0</v>
      </c>
      <c r="AM112" s="15">
        <f t="shared" si="228"/>
        <v>0</v>
      </c>
      <c r="AN112" s="15">
        <f t="shared" si="228"/>
        <v>0</v>
      </c>
      <c r="AO112" s="15">
        <f t="shared" si="228"/>
        <v>0</v>
      </c>
      <c r="AP112" s="15">
        <f>AP113</f>
        <v>230</v>
      </c>
      <c r="AQ112" s="15">
        <f>AQ113</f>
        <v>0</v>
      </c>
      <c r="AR112" s="15">
        <f t="shared" si="229"/>
        <v>0</v>
      </c>
      <c r="AS112" s="15">
        <f t="shared" si="229"/>
        <v>0</v>
      </c>
      <c r="AT112" s="15">
        <f t="shared" si="229"/>
        <v>0</v>
      </c>
      <c r="AU112" s="15">
        <f t="shared" si="229"/>
        <v>0</v>
      </c>
      <c r="AV112" s="15">
        <f t="shared" si="230"/>
        <v>230</v>
      </c>
      <c r="AW112" s="15">
        <f t="shared" si="230"/>
        <v>0</v>
      </c>
      <c r="AX112" s="15">
        <f t="shared" si="230"/>
        <v>0</v>
      </c>
      <c r="AY112" s="15">
        <f t="shared" si="230"/>
        <v>0</v>
      </c>
      <c r="AZ112" s="35">
        <f t="shared" si="119"/>
        <v>0</v>
      </c>
      <c r="BA112" s="35"/>
    </row>
    <row r="113" spans="1:53" ht="16.5">
      <c r="A113" s="13" t="s">
        <v>68</v>
      </c>
      <c r="B113" s="15">
        <f t="shared" si="231"/>
        <v>912</v>
      </c>
      <c r="C113" s="14" t="s">
        <v>21</v>
      </c>
      <c r="D113" s="14" t="s">
        <v>0</v>
      </c>
      <c r="E113" s="17" t="s">
        <v>62</v>
      </c>
      <c r="F113" s="14" t="s">
        <v>72</v>
      </c>
      <c r="G113" s="14">
        <v>610</v>
      </c>
      <c r="H113" s="15">
        <v>230</v>
      </c>
      <c r="I113" s="16"/>
      <c r="J113" s="33"/>
      <c r="K113" s="33"/>
      <c r="L113" s="33"/>
      <c r="M113" s="33"/>
      <c r="N113" s="15"/>
      <c r="O113" s="15"/>
      <c r="P113" s="15"/>
      <c r="Q113" s="15"/>
      <c r="R113" s="15">
        <f>H113+N113+O113+P113+Q113</f>
        <v>230</v>
      </c>
      <c r="S113" s="16">
        <f>I113+O113</f>
        <v>0</v>
      </c>
      <c r="T113" s="15"/>
      <c r="U113" s="15"/>
      <c r="V113" s="15"/>
      <c r="W113" s="15"/>
      <c r="X113" s="15">
        <f>R113+T113+U113+V113+W113</f>
        <v>230</v>
      </c>
      <c r="Y113" s="16">
        <f>S113+U113</f>
        <v>0</v>
      </c>
      <c r="Z113" s="15"/>
      <c r="AA113" s="15"/>
      <c r="AB113" s="15"/>
      <c r="AC113" s="15"/>
      <c r="AD113" s="15">
        <f>X113+Z113+AA113+AB113+AC113</f>
        <v>230</v>
      </c>
      <c r="AE113" s="16">
        <f>Y113+AA113</f>
        <v>0</v>
      </c>
      <c r="AF113" s="15"/>
      <c r="AG113" s="15"/>
      <c r="AH113" s="15"/>
      <c r="AI113" s="15"/>
      <c r="AJ113" s="15">
        <f>AD113+AF113+AG113+AH113+AI113</f>
        <v>230</v>
      </c>
      <c r="AK113" s="16">
        <f>AE113+AG113</f>
        <v>0</v>
      </c>
      <c r="AL113" s="15"/>
      <c r="AM113" s="15"/>
      <c r="AN113" s="15"/>
      <c r="AO113" s="15"/>
      <c r="AP113" s="15">
        <f>AJ113+AL113+AM113+AN113+AO113</f>
        <v>230</v>
      </c>
      <c r="AQ113" s="16">
        <f>AK113+AM113</f>
        <v>0</v>
      </c>
      <c r="AR113" s="15"/>
      <c r="AS113" s="15"/>
      <c r="AT113" s="15"/>
      <c r="AU113" s="15"/>
      <c r="AV113" s="15">
        <f>AP113+AR113+AS113+AT113+AU113</f>
        <v>230</v>
      </c>
      <c r="AW113" s="16">
        <f>AQ113+AS113</f>
        <v>0</v>
      </c>
      <c r="AX113" s="15"/>
      <c r="AY113" s="16">
        <f>AS113+AU113</f>
        <v>0</v>
      </c>
      <c r="AZ113" s="35">
        <f t="shared" si="119"/>
        <v>0</v>
      </c>
      <c r="BA113" s="35"/>
    </row>
    <row r="114" spans="1:53" ht="16.5">
      <c r="A114" s="13" t="s">
        <v>45</v>
      </c>
      <c r="B114" s="15">
        <f t="shared" si="231"/>
        <v>912</v>
      </c>
      <c r="C114" s="14" t="s">
        <v>21</v>
      </c>
      <c r="D114" s="14" t="s">
        <v>0</v>
      </c>
      <c r="E114" s="17" t="s">
        <v>63</v>
      </c>
      <c r="F114" s="14"/>
      <c r="G114" s="14"/>
      <c r="H114" s="15">
        <f>H115</f>
        <v>197</v>
      </c>
      <c r="I114" s="15">
        <f aca="true" t="shared" si="232" ref="I114:Z115">I115</f>
        <v>0</v>
      </c>
      <c r="J114" s="15">
        <f t="shared" si="232"/>
        <v>0</v>
      </c>
      <c r="K114" s="15">
        <f t="shared" si="232"/>
        <v>0</v>
      </c>
      <c r="L114" s="15">
        <f t="shared" si="232"/>
        <v>0</v>
      </c>
      <c r="M114" s="15">
        <f t="shared" si="232"/>
        <v>0</v>
      </c>
      <c r="N114" s="15">
        <f t="shared" si="232"/>
        <v>0</v>
      </c>
      <c r="O114" s="15">
        <f t="shared" si="232"/>
        <v>0</v>
      </c>
      <c r="P114" s="15">
        <f t="shared" si="232"/>
        <v>0</v>
      </c>
      <c r="Q114" s="15">
        <f t="shared" si="232"/>
        <v>0</v>
      </c>
      <c r="R114" s="15">
        <f t="shared" si="232"/>
        <v>197</v>
      </c>
      <c r="S114" s="15">
        <f t="shared" si="232"/>
        <v>0</v>
      </c>
      <c r="T114" s="15">
        <f t="shared" si="232"/>
        <v>0</v>
      </c>
      <c r="U114" s="15">
        <f t="shared" si="232"/>
        <v>0</v>
      </c>
      <c r="V114" s="15">
        <f t="shared" si="232"/>
        <v>0</v>
      </c>
      <c r="W114" s="15">
        <f t="shared" si="232"/>
        <v>0</v>
      </c>
      <c r="X114" s="15">
        <f t="shared" si="232"/>
        <v>197</v>
      </c>
      <c r="Y114" s="15">
        <f>Y115</f>
        <v>0</v>
      </c>
      <c r="Z114" s="15">
        <f t="shared" si="232"/>
        <v>0</v>
      </c>
      <c r="AA114" s="15">
        <f aca="true" t="shared" si="233" ref="Z114:AC115">AA115</f>
        <v>0</v>
      </c>
      <c r="AB114" s="15">
        <f t="shared" si="233"/>
        <v>0</v>
      </c>
      <c r="AC114" s="15">
        <f t="shared" si="233"/>
        <v>0</v>
      </c>
      <c r="AD114" s="15">
        <f>AD115</f>
        <v>197</v>
      </c>
      <c r="AE114" s="15">
        <f>AE115</f>
        <v>0</v>
      </c>
      <c r="AF114" s="15">
        <f aca="true" t="shared" si="234" ref="AF114:AI115">AF115</f>
        <v>0</v>
      </c>
      <c r="AG114" s="15">
        <f t="shared" si="234"/>
        <v>0</v>
      </c>
      <c r="AH114" s="15">
        <f t="shared" si="234"/>
        <v>0</v>
      </c>
      <c r="AI114" s="15">
        <f t="shared" si="234"/>
        <v>0</v>
      </c>
      <c r="AJ114" s="15">
        <f>AJ115</f>
        <v>197</v>
      </c>
      <c r="AK114" s="15">
        <f>AK115</f>
        <v>0</v>
      </c>
      <c r="AL114" s="15">
        <f aca="true" t="shared" si="235" ref="AL114:AO115">AL115</f>
        <v>0</v>
      </c>
      <c r="AM114" s="15">
        <f t="shared" si="235"/>
        <v>0</v>
      </c>
      <c r="AN114" s="15">
        <f t="shared" si="235"/>
        <v>0</v>
      </c>
      <c r="AO114" s="15">
        <f t="shared" si="235"/>
        <v>0</v>
      </c>
      <c r="AP114" s="15">
        <f>AP115</f>
        <v>197</v>
      </c>
      <c r="AQ114" s="15">
        <f>AQ115</f>
        <v>0</v>
      </c>
      <c r="AR114" s="15">
        <f aca="true" t="shared" si="236" ref="AR114:AU115">AR115</f>
        <v>0</v>
      </c>
      <c r="AS114" s="15">
        <f t="shared" si="236"/>
        <v>0</v>
      </c>
      <c r="AT114" s="15">
        <f t="shared" si="236"/>
        <v>0</v>
      </c>
      <c r="AU114" s="15">
        <f t="shared" si="236"/>
        <v>0</v>
      </c>
      <c r="AV114" s="15">
        <f aca="true" t="shared" si="237" ref="AV114:AY115">AV115</f>
        <v>197</v>
      </c>
      <c r="AW114" s="15">
        <f t="shared" si="237"/>
        <v>0</v>
      </c>
      <c r="AX114" s="15">
        <f t="shared" si="237"/>
        <v>0</v>
      </c>
      <c r="AY114" s="15">
        <f t="shared" si="237"/>
        <v>0</v>
      </c>
      <c r="AZ114" s="35">
        <f t="shared" si="119"/>
        <v>0</v>
      </c>
      <c r="BA114" s="35"/>
    </row>
    <row r="115" spans="1:53" ht="33">
      <c r="A115" s="13" t="s">
        <v>18</v>
      </c>
      <c r="B115" s="15">
        <f t="shared" si="231"/>
        <v>912</v>
      </c>
      <c r="C115" s="14" t="s">
        <v>21</v>
      </c>
      <c r="D115" s="14" t="s">
        <v>0</v>
      </c>
      <c r="E115" s="17" t="s">
        <v>63</v>
      </c>
      <c r="F115" s="14" t="s">
        <v>19</v>
      </c>
      <c r="G115" s="14"/>
      <c r="H115" s="15">
        <f>H116</f>
        <v>197</v>
      </c>
      <c r="I115" s="15">
        <f t="shared" si="232"/>
        <v>0</v>
      </c>
      <c r="J115" s="15">
        <f t="shared" si="232"/>
        <v>0</v>
      </c>
      <c r="K115" s="15">
        <f t="shared" si="232"/>
        <v>0</v>
      </c>
      <c r="L115" s="15">
        <f t="shared" si="232"/>
        <v>0</v>
      </c>
      <c r="M115" s="15">
        <f t="shared" si="232"/>
        <v>0</v>
      </c>
      <c r="N115" s="15">
        <f t="shared" si="232"/>
        <v>0</v>
      </c>
      <c r="O115" s="15">
        <f t="shared" si="232"/>
        <v>0</v>
      </c>
      <c r="P115" s="15">
        <f t="shared" si="232"/>
        <v>0</v>
      </c>
      <c r="Q115" s="15">
        <f t="shared" si="232"/>
        <v>0</v>
      </c>
      <c r="R115" s="15">
        <f t="shared" si="232"/>
        <v>197</v>
      </c>
      <c r="S115" s="15">
        <f t="shared" si="232"/>
        <v>0</v>
      </c>
      <c r="T115" s="15">
        <f t="shared" si="232"/>
        <v>0</v>
      </c>
      <c r="U115" s="15">
        <f t="shared" si="232"/>
        <v>0</v>
      </c>
      <c r="V115" s="15">
        <f t="shared" si="232"/>
        <v>0</v>
      </c>
      <c r="W115" s="15">
        <f t="shared" si="232"/>
        <v>0</v>
      </c>
      <c r="X115" s="15">
        <f>X116</f>
        <v>197</v>
      </c>
      <c r="Y115" s="15">
        <f>Y116</f>
        <v>0</v>
      </c>
      <c r="Z115" s="15">
        <f t="shared" si="233"/>
        <v>0</v>
      </c>
      <c r="AA115" s="15">
        <f t="shared" si="233"/>
        <v>0</v>
      </c>
      <c r="AB115" s="15">
        <f t="shared" si="233"/>
        <v>0</v>
      </c>
      <c r="AC115" s="15">
        <f t="shared" si="233"/>
        <v>0</v>
      </c>
      <c r="AD115" s="15">
        <f>AD116</f>
        <v>197</v>
      </c>
      <c r="AE115" s="15">
        <f>AE116</f>
        <v>0</v>
      </c>
      <c r="AF115" s="15">
        <f t="shared" si="234"/>
        <v>0</v>
      </c>
      <c r="AG115" s="15">
        <f t="shared" si="234"/>
        <v>0</v>
      </c>
      <c r="AH115" s="15">
        <f t="shared" si="234"/>
        <v>0</v>
      </c>
      <c r="AI115" s="15">
        <f t="shared" si="234"/>
        <v>0</v>
      </c>
      <c r="AJ115" s="15">
        <f>AJ116</f>
        <v>197</v>
      </c>
      <c r="AK115" s="15">
        <f>AK116</f>
        <v>0</v>
      </c>
      <c r="AL115" s="15">
        <f t="shared" si="235"/>
        <v>0</v>
      </c>
      <c r="AM115" s="15">
        <f t="shared" si="235"/>
        <v>0</v>
      </c>
      <c r="AN115" s="15">
        <f t="shared" si="235"/>
        <v>0</v>
      </c>
      <c r="AO115" s="15">
        <f t="shared" si="235"/>
        <v>0</v>
      </c>
      <c r="AP115" s="15">
        <f>AP116</f>
        <v>197</v>
      </c>
      <c r="AQ115" s="15">
        <f>AQ116</f>
        <v>0</v>
      </c>
      <c r="AR115" s="15">
        <f t="shared" si="236"/>
        <v>0</v>
      </c>
      <c r="AS115" s="15">
        <f t="shared" si="236"/>
        <v>0</v>
      </c>
      <c r="AT115" s="15">
        <f t="shared" si="236"/>
        <v>0</v>
      </c>
      <c r="AU115" s="15">
        <f t="shared" si="236"/>
        <v>0</v>
      </c>
      <c r="AV115" s="15">
        <f t="shared" si="237"/>
        <v>197</v>
      </c>
      <c r="AW115" s="15">
        <f t="shared" si="237"/>
        <v>0</v>
      </c>
      <c r="AX115" s="15">
        <f t="shared" si="237"/>
        <v>0</v>
      </c>
      <c r="AY115" s="15">
        <f t="shared" si="237"/>
        <v>0</v>
      </c>
      <c r="AZ115" s="35">
        <f t="shared" si="119"/>
        <v>0</v>
      </c>
      <c r="BA115" s="35"/>
    </row>
    <row r="116" spans="1:53" ht="16.5">
      <c r="A116" s="13" t="s">
        <v>68</v>
      </c>
      <c r="B116" s="15">
        <f t="shared" si="231"/>
        <v>912</v>
      </c>
      <c r="C116" s="14" t="s">
        <v>21</v>
      </c>
      <c r="D116" s="14" t="s">
        <v>0</v>
      </c>
      <c r="E116" s="17" t="s">
        <v>63</v>
      </c>
      <c r="F116" s="14" t="s">
        <v>72</v>
      </c>
      <c r="G116" s="14">
        <v>610</v>
      </c>
      <c r="H116" s="15">
        <v>197</v>
      </c>
      <c r="I116" s="16"/>
      <c r="J116" s="33"/>
      <c r="K116" s="33"/>
      <c r="L116" s="33"/>
      <c r="M116" s="33"/>
      <c r="N116" s="15"/>
      <c r="O116" s="15"/>
      <c r="P116" s="15"/>
      <c r="Q116" s="15"/>
      <c r="R116" s="15">
        <f>H116+N116+O116+P116+Q116</f>
        <v>197</v>
      </c>
      <c r="S116" s="16">
        <f>I116+O116</f>
        <v>0</v>
      </c>
      <c r="T116" s="15"/>
      <c r="U116" s="15"/>
      <c r="V116" s="15"/>
      <c r="W116" s="15"/>
      <c r="X116" s="15">
        <f>R116+T116+U116+V116+W116</f>
        <v>197</v>
      </c>
      <c r="Y116" s="16">
        <f>S116+U116</f>
        <v>0</v>
      </c>
      <c r="Z116" s="15"/>
      <c r="AA116" s="15"/>
      <c r="AB116" s="15"/>
      <c r="AC116" s="15"/>
      <c r="AD116" s="15">
        <f>X116+Z116+AA116+AB116+AC116</f>
        <v>197</v>
      </c>
      <c r="AE116" s="16">
        <f>Y116+AA116</f>
        <v>0</v>
      </c>
      <c r="AF116" s="15"/>
      <c r="AG116" s="15"/>
      <c r="AH116" s="15"/>
      <c r="AI116" s="15"/>
      <c r="AJ116" s="15">
        <f>AD116+AF116+AG116+AH116+AI116</f>
        <v>197</v>
      </c>
      <c r="AK116" s="16">
        <f>AE116+AG116</f>
        <v>0</v>
      </c>
      <c r="AL116" s="15"/>
      <c r="AM116" s="15"/>
      <c r="AN116" s="15"/>
      <c r="AO116" s="15"/>
      <c r="AP116" s="15">
        <f>AJ116+AL116+AM116+AN116+AO116</f>
        <v>197</v>
      </c>
      <c r="AQ116" s="16">
        <f>AK116+AM116</f>
        <v>0</v>
      </c>
      <c r="AR116" s="15"/>
      <c r="AS116" s="15"/>
      <c r="AT116" s="15"/>
      <c r="AU116" s="15"/>
      <c r="AV116" s="15">
        <f>AP116+AR116+AS116+AT116+AU116</f>
        <v>197</v>
      </c>
      <c r="AW116" s="16">
        <f>AQ116+AS116</f>
        <v>0</v>
      </c>
      <c r="AX116" s="15"/>
      <c r="AY116" s="16">
        <f>AS116+AU116</f>
        <v>0</v>
      </c>
      <c r="AZ116" s="35">
        <f t="shared" si="119"/>
        <v>0</v>
      </c>
      <c r="BA116" s="35"/>
    </row>
    <row r="117" spans="1:53" ht="16.5">
      <c r="A117" s="13" t="s">
        <v>47</v>
      </c>
      <c r="B117" s="15">
        <f t="shared" si="231"/>
        <v>912</v>
      </c>
      <c r="C117" s="14" t="s">
        <v>21</v>
      </c>
      <c r="D117" s="14" t="s">
        <v>0</v>
      </c>
      <c r="E117" s="17" t="s">
        <v>97</v>
      </c>
      <c r="F117" s="14"/>
      <c r="G117" s="14"/>
      <c r="H117" s="15"/>
      <c r="I117" s="16"/>
      <c r="J117" s="33"/>
      <c r="K117" s="33"/>
      <c r="L117" s="33"/>
      <c r="M117" s="33"/>
      <c r="N117" s="15"/>
      <c r="O117" s="15"/>
      <c r="P117" s="15"/>
      <c r="Q117" s="15"/>
      <c r="R117" s="15"/>
      <c r="S117" s="16"/>
      <c r="T117" s="15"/>
      <c r="U117" s="15"/>
      <c r="V117" s="15"/>
      <c r="W117" s="15"/>
      <c r="X117" s="15"/>
      <c r="Y117" s="16"/>
      <c r="Z117" s="15"/>
      <c r="AA117" s="15"/>
      <c r="AB117" s="15"/>
      <c r="AC117" s="15"/>
      <c r="AD117" s="15"/>
      <c r="AE117" s="16"/>
      <c r="AF117" s="15"/>
      <c r="AG117" s="15"/>
      <c r="AH117" s="15"/>
      <c r="AI117" s="15"/>
      <c r="AJ117" s="15"/>
      <c r="AK117" s="16"/>
      <c r="AL117" s="15"/>
      <c r="AM117" s="15"/>
      <c r="AN117" s="15"/>
      <c r="AO117" s="15"/>
      <c r="AP117" s="15"/>
      <c r="AQ117" s="16"/>
      <c r="AR117" s="15">
        <f>AR118</f>
        <v>100</v>
      </c>
      <c r="AS117" s="15">
        <f aca="true" t="shared" si="238" ref="AS117:AY118">AS118</f>
        <v>0</v>
      </c>
      <c r="AT117" s="15">
        <f t="shared" si="238"/>
        <v>0</v>
      </c>
      <c r="AU117" s="15">
        <f t="shared" si="238"/>
        <v>0</v>
      </c>
      <c r="AV117" s="15">
        <f t="shared" si="238"/>
        <v>100</v>
      </c>
      <c r="AW117" s="15">
        <f t="shared" si="238"/>
        <v>0</v>
      </c>
      <c r="AX117" s="15">
        <f t="shared" si="238"/>
        <v>0</v>
      </c>
      <c r="AY117" s="15">
        <f t="shared" si="238"/>
        <v>0</v>
      </c>
      <c r="AZ117" s="35">
        <f t="shared" si="119"/>
        <v>0</v>
      </c>
      <c r="BA117" s="35"/>
    </row>
    <row r="118" spans="1:53" ht="33">
      <c r="A118" s="13" t="s">
        <v>18</v>
      </c>
      <c r="B118" s="15">
        <f t="shared" si="231"/>
        <v>912</v>
      </c>
      <c r="C118" s="14" t="s">
        <v>21</v>
      </c>
      <c r="D118" s="14" t="s">
        <v>0</v>
      </c>
      <c r="E118" s="17" t="s">
        <v>97</v>
      </c>
      <c r="F118" s="14" t="s">
        <v>19</v>
      </c>
      <c r="G118" s="14"/>
      <c r="H118" s="15"/>
      <c r="I118" s="16"/>
      <c r="J118" s="33"/>
      <c r="K118" s="33"/>
      <c r="L118" s="33"/>
      <c r="M118" s="33"/>
      <c r="N118" s="15"/>
      <c r="O118" s="15"/>
      <c r="P118" s="15"/>
      <c r="Q118" s="15"/>
      <c r="R118" s="15"/>
      <c r="S118" s="16"/>
      <c r="T118" s="15"/>
      <c r="U118" s="15"/>
      <c r="V118" s="15"/>
      <c r="W118" s="15"/>
      <c r="X118" s="15"/>
      <c r="Y118" s="16"/>
      <c r="Z118" s="15"/>
      <c r="AA118" s="15"/>
      <c r="AB118" s="15"/>
      <c r="AC118" s="15"/>
      <c r="AD118" s="15"/>
      <c r="AE118" s="16"/>
      <c r="AF118" s="15"/>
      <c r="AG118" s="15"/>
      <c r="AH118" s="15"/>
      <c r="AI118" s="15"/>
      <c r="AJ118" s="15"/>
      <c r="AK118" s="16"/>
      <c r="AL118" s="15"/>
      <c r="AM118" s="15"/>
      <c r="AN118" s="15"/>
      <c r="AO118" s="15"/>
      <c r="AP118" s="15"/>
      <c r="AQ118" s="16"/>
      <c r="AR118" s="15">
        <f>AR119</f>
        <v>100</v>
      </c>
      <c r="AS118" s="15">
        <f t="shared" si="238"/>
        <v>0</v>
      </c>
      <c r="AT118" s="15">
        <f t="shared" si="238"/>
        <v>0</v>
      </c>
      <c r="AU118" s="15">
        <f t="shared" si="238"/>
        <v>0</v>
      </c>
      <c r="AV118" s="15">
        <f t="shared" si="238"/>
        <v>100</v>
      </c>
      <c r="AW118" s="15">
        <f t="shared" si="238"/>
        <v>0</v>
      </c>
      <c r="AX118" s="15">
        <f t="shared" si="238"/>
        <v>0</v>
      </c>
      <c r="AY118" s="15">
        <f t="shared" si="238"/>
        <v>0</v>
      </c>
      <c r="AZ118" s="35">
        <f t="shared" si="119"/>
        <v>0</v>
      </c>
      <c r="BA118" s="35"/>
    </row>
    <row r="119" spans="1:53" ht="16.5">
      <c r="A119" s="13" t="s">
        <v>68</v>
      </c>
      <c r="B119" s="15">
        <f t="shared" si="231"/>
        <v>912</v>
      </c>
      <c r="C119" s="14" t="s">
        <v>21</v>
      </c>
      <c r="D119" s="14" t="s">
        <v>0</v>
      </c>
      <c r="E119" s="17" t="s">
        <v>97</v>
      </c>
      <c r="F119" s="14" t="s">
        <v>72</v>
      </c>
      <c r="G119" s="14"/>
      <c r="H119" s="15"/>
      <c r="I119" s="16"/>
      <c r="J119" s="33"/>
      <c r="K119" s="33"/>
      <c r="L119" s="33"/>
      <c r="M119" s="33"/>
      <c r="N119" s="15"/>
      <c r="O119" s="15"/>
      <c r="P119" s="15"/>
      <c r="Q119" s="15"/>
      <c r="R119" s="15"/>
      <c r="S119" s="16"/>
      <c r="T119" s="15"/>
      <c r="U119" s="15"/>
      <c r="V119" s="15"/>
      <c r="W119" s="15"/>
      <c r="X119" s="15"/>
      <c r="Y119" s="16"/>
      <c r="Z119" s="15"/>
      <c r="AA119" s="15"/>
      <c r="AB119" s="15"/>
      <c r="AC119" s="15"/>
      <c r="AD119" s="15"/>
      <c r="AE119" s="16"/>
      <c r="AF119" s="15"/>
      <c r="AG119" s="15"/>
      <c r="AH119" s="15"/>
      <c r="AI119" s="15"/>
      <c r="AJ119" s="15"/>
      <c r="AK119" s="16"/>
      <c r="AL119" s="15"/>
      <c r="AM119" s="15"/>
      <c r="AN119" s="15"/>
      <c r="AO119" s="15"/>
      <c r="AP119" s="15"/>
      <c r="AQ119" s="16"/>
      <c r="AR119" s="15">
        <v>100</v>
      </c>
      <c r="AS119" s="15"/>
      <c r="AT119" s="15"/>
      <c r="AU119" s="15"/>
      <c r="AV119" s="15">
        <f>AP119+AR119+AS119+AT119+AU119</f>
        <v>100</v>
      </c>
      <c r="AW119" s="16">
        <f>AQ119+AS119</f>
        <v>0</v>
      </c>
      <c r="AX119" s="15"/>
      <c r="AY119" s="16">
        <f>AS119+AU119</f>
        <v>0</v>
      </c>
      <c r="AZ119" s="35">
        <f t="shared" si="119"/>
        <v>0</v>
      </c>
      <c r="BA119" s="35"/>
    </row>
    <row r="120" ht="16.5">
      <c r="AN120" s="28"/>
    </row>
    <row r="121" spans="15:48" ht="16.5">
      <c r="O121" s="28"/>
      <c r="Z121" s="28"/>
      <c r="AD121" s="28"/>
      <c r="AJ121" s="28"/>
      <c r="AN121" s="28"/>
      <c r="AP121" s="28"/>
      <c r="AV121" s="28"/>
    </row>
    <row r="122" spans="20:48" ht="16.5">
      <c r="T122" s="28"/>
      <c r="AB122" s="28"/>
      <c r="AL122" s="28"/>
      <c r="AO122" s="28"/>
      <c r="AP122" s="28"/>
      <c r="AR122" s="28"/>
      <c r="AS122" s="28"/>
      <c r="AT122" s="28"/>
      <c r="AU122" s="28"/>
      <c r="AV122" s="28"/>
    </row>
    <row r="123" spans="25:40" ht="16.5">
      <c r="Y123" s="28" t="e">
        <f>#REF!+#REF!+#REF!+#REF!+#REF!</f>
        <v>#REF!</v>
      </c>
      <c r="AJ123" s="28"/>
      <c r="AN123" s="28"/>
    </row>
    <row r="124" ht="16.5">
      <c r="AL124" s="28"/>
    </row>
    <row r="125" ht="16.5">
      <c r="AN125" s="28">
        <f>AN123+AL122</f>
        <v>0</v>
      </c>
    </row>
  </sheetData>
  <sheetProtection/>
  <mergeCells count="59">
    <mergeCell ref="A2:BA2"/>
    <mergeCell ref="AX3:AY3"/>
    <mergeCell ref="AZ3:BA3"/>
    <mergeCell ref="AZ4:AZ5"/>
    <mergeCell ref="BA4:BA5"/>
    <mergeCell ref="AX4:AX5"/>
    <mergeCell ref="AY4:AY5"/>
    <mergeCell ref="AR3:AR5"/>
    <mergeCell ref="AS3:AS5"/>
    <mergeCell ref="AT3:AT5"/>
    <mergeCell ref="AU3:AU5"/>
    <mergeCell ref="AV3:AW3"/>
    <mergeCell ref="AV4:AV5"/>
    <mergeCell ref="AW4:AW5"/>
    <mergeCell ref="AO3:AO5"/>
    <mergeCell ref="AP3:AQ3"/>
    <mergeCell ref="AP4:AP5"/>
    <mergeCell ref="AQ4:AQ5"/>
    <mergeCell ref="AL3:AL5"/>
    <mergeCell ref="AM3:AM5"/>
    <mergeCell ref="AN3:AN5"/>
    <mergeCell ref="AE4:AE5"/>
    <mergeCell ref="Z3:Z5"/>
    <mergeCell ref="AA3:AA5"/>
    <mergeCell ref="AC3:AC5"/>
    <mergeCell ref="AB3:AB5"/>
    <mergeCell ref="AJ3:AK3"/>
    <mergeCell ref="AJ4:AJ5"/>
    <mergeCell ref="AK4:AK5"/>
    <mergeCell ref="B4:B5"/>
    <mergeCell ref="W3:W5"/>
    <mergeCell ref="H3:I3"/>
    <mergeCell ref="H4:H5"/>
    <mergeCell ref="T3:T5"/>
    <mergeCell ref="D4:D5"/>
    <mergeCell ref="S4:S5"/>
    <mergeCell ref="I4:I5"/>
    <mergeCell ref="U3:U5"/>
    <mergeCell ref="R4:R5"/>
    <mergeCell ref="Q3:Q5"/>
    <mergeCell ref="AI3:AI5"/>
    <mergeCell ref="AD3:AE3"/>
    <mergeCell ref="AD4:AD5"/>
    <mergeCell ref="AF3:AF5"/>
    <mergeCell ref="AG3:AG5"/>
    <mergeCell ref="X3:Y3"/>
    <mergeCell ref="X4:X5"/>
    <mergeCell ref="Y4:Y5"/>
    <mergeCell ref="AH3:AH5"/>
    <mergeCell ref="N3:N5"/>
    <mergeCell ref="F4:F5"/>
    <mergeCell ref="A3:A5"/>
    <mergeCell ref="O3:O5"/>
    <mergeCell ref="V3:V5"/>
    <mergeCell ref="E4:E5"/>
    <mergeCell ref="P3:P5"/>
    <mergeCell ref="G3:G5"/>
    <mergeCell ref="C4:C5"/>
    <mergeCell ref="R3:S3"/>
  </mergeCells>
  <printOptions/>
  <pageMargins left="0.4330708661417323" right="0.31" top="0.8267716535433072" bottom="0.35433070866141736" header="0.5118110236220472" footer="0.3937007874015748"/>
  <pageSetup fitToHeight="0" fitToWidth="1" horizontalDpi="600" verticalDpi="600" orientation="portrait" paperSize="9" scale="4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user</cp:lastModifiedBy>
  <cp:lastPrinted>2015-10-07T11:23:52Z</cp:lastPrinted>
  <dcterms:created xsi:type="dcterms:W3CDTF">2007-01-25T06:11:58Z</dcterms:created>
  <dcterms:modified xsi:type="dcterms:W3CDTF">2015-10-07T11:24:30Z</dcterms:modified>
  <cp:category/>
  <cp:version/>
  <cp:contentType/>
  <cp:contentStatus/>
</cp:coreProperties>
</file>