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'2018'!$A$8:$F$82</definedName>
    <definedName name="_xlnm.Print_Titles" localSheetId="0">'2018'!$8:$10</definedName>
  </definedNames>
  <calcPr calcId="125725"/>
</workbook>
</file>

<file path=xl/calcChain.xml><?xml version="1.0" encoding="utf-8"?>
<calcChain xmlns="http://schemas.openxmlformats.org/spreadsheetml/2006/main">
  <c r="M79" i="1"/>
  <c r="K12"/>
  <c r="K13"/>
  <c r="K11"/>
  <c r="M77"/>
  <c r="M76" s="1"/>
  <c r="M78"/>
  <c r="K27"/>
  <c r="O27" s="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11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52"/>
  <c r="O53"/>
  <c r="O54"/>
  <c r="O58"/>
  <c r="O59"/>
  <c r="O60"/>
  <c r="O61"/>
  <c r="O62"/>
  <c r="O63"/>
  <c r="O64"/>
  <c r="O65"/>
  <c r="O66"/>
  <c r="O67"/>
  <c r="O68"/>
  <c r="O69"/>
  <c r="O70"/>
  <c r="O71"/>
  <c r="O72"/>
  <c r="O73"/>
  <c r="O77"/>
  <c r="O78"/>
  <c r="O79"/>
  <c r="O80"/>
  <c r="O14"/>
  <c r="O15"/>
  <c r="O16"/>
  <c r="O17"/>
  <c r="O18"/>
  <c r="O19"/>
  <c r="O20"/>
  <c r="O21"/>
  <c r="O22"/>
  <c r="O23"/>
  <c r="M26"/>
  <c r="M25" s="1"/>
  <c r="M24" s="1"/>
  <c r="M13" s="1"/>
  <c r="I54"/>
  <c r="K54" s="1"/>
  <c r="I51"/>
  <c r="L63"/>
  <c r="J63"/>
  <c r="I63"/>
  <c r="L64"/>
  <c r="L65"/>
  <c r="L66"/>
  <c r="J65"/>
  <c r="J64" s="1"/>
  <c r="J66"/>
  <c r="I64"/>
  <c r="I65"/>
  <c r="I66"/>
  <c r="L67"/>
  <c r="L46"/>
  <c r="L47"/>
  <c r="J47"/>
  <c r="J46"/>
  <c r="J11" s="1"/>
  <c r="L52"/>
  <c r="L53"/>
  <c r="J52"/>
  <c r="J53"/>
  <c r="L54"/>
  <c r="K51"/>
  <c r="O51" s="1"/>
  <c r="I50"/>
  <c r="I49" s="1"/>
  <c r="K26"/>
  <c r="K25" s="1"/>
  <c r="K24" s="1"/>
  <c r="K31"/>
  <c r="K33"/>
  <c r="K32" s="1"/>
  <c r="K34"/>
  <c r="I33"/>
  <c r="I32" s="1"/>
  <c r="I26"/>
  <c r="I25" s="1"/>
  <c r="I24" s="1"/>
  <c r="I18"/>
  <c r="I20"/>
  <c r="I22"/>
  <c r="I53"/>
  <c r="K53" s="1"/>
  <c r="K57"/>
  <c r="O57" s="1"/>
  <c r="I56"/>
  <c r="I55" s="1"/>
  <c r="I29"/>
  <c r="I28" s="1"/>
  <c r="I30"/>
  <c r="G17"/>
  <c r="K17" s="1"/>
  <c r="G73"/>
  <c r="K73" s="1"/>
  <c r="I72"/>
  <c r="I71" s="1"/>
  <c r="I70" s="1"/>
  <c r="I69" s="1"/>
  <c r="I68" s="1"/>
  <c r="K21"/>
  <c r="K39"/>
  <c r="K45"/>
  <c r="K62"/>
  <c r="K67"/>
  <c r="K79"/>
  <c r="I14"/>
  <c r="I16"/>
  <c r="G19"/>
  <c r="G18" s="1"/>
  <c r="K18" s="1"/>
  <c r="O76" l="1"/>
  <c r="M75"/>
  <c r="O13"/>
  <c r="M12"/>
  <c r="O24"/>
  <c r="O26"/>
  <c r="O25"/>
  <c r="K49"/>
  <c r="O49" s="1"/>
  <c r="I48"/>
  <c r="K48" s="1"/>
  <c r="O48" s="1"/>
  <c r="K50"/>
  <c r="O50" s="1"/>
  <c r="I52"/>
  <c r="K19"/>
  <c r="I13"/>
  <c r="I12" s="1"/>
  <c r="K52"/>
  <c r="G23"/>
  <c r="K23" s="1"/>
  <c r="G20"/>
  <c r="K20" s="1"/>
  <c r="O75" l="1"/>
  <c r="M74"/>
  <c r="O12"/>
  <c r="I47"/>
  <c r="I46" s="1"/>
  <c r="I11" s="1"/>
  <c r="G22"/>
  <c r="K22" s="1"/>
  <c r="H56"/>
  <c r="H55" s="1"/>
  <c r="H47" s="1"/>
  <c r="G56"/>
  <c r="K56" s="1"/>
  <c r="O56" s="1"/>
  <c r="O74" l="1"/>
  <c r="M11"/>
  <c r="G55"/>
  <c r="K55" s="1"/>
  <c r="O55" s="1"/>
  <c r="B42"/>
  <c r="B43" s="1"/>
  <c r="B44" s="1"/>
  <c r="B45" s="1"/>
  <c r="G47" l="1"/>
  <c r="K47" s="1"/>
  <c r="O47" s="1"/>
  <c r="H38"/>
  <c r="H37" s="1"/>
  <c r="H36" s="1"/>
  <c r="H35" s="1"/>
  <c r="G66" l="1"/>
  <c r="H78"/>
  <c r="H77" s="1"/>
  <c r="H76" s="1"/>
  <c r="H75" s="1"/>
  <c r="H72"/>
  <c r="H71" s="1"/>
  <c r="H70" s="1"/>
  <c r="G78"/>
  <c r="G72"/>
  <c r="H66"/>
  <c r="H65" s="1"/>
  <c r="H16"/>
  <c r="H15" s="1"/>
  <c r="H14" s="1"/>
  <c r="G30"/>
  <c r="G77" l="1"/>
  <c r="K78"/>
  <c r="G65"/>
  <c r="K66"/>
  <c r="G29"/>
  <c r="K30"/>
  <c r="G71"/>
  <c r="K72"/>
  <c r="H69"/>
  <c r="H68" s="1"/>
  <c r="G38"/>
  <c r="H63"/>
  <c r="H30"/>
  <c r="H29" s="1"/>
  <c r="H28" s="1"/>
  <c r="H61"/>
  <c r="H60" s="1"/>
  <c r="H59" s="1"/>
  <c r="H58" s="1"/>
  <c r="H46" s="1"/>
  <c r="G37" l="1"/>
  <c r="K38"/>
  <c r="G64"/>
  <c r="K65"/>
  <c r="G76"/>
  <c r="K77"/>
  <c r="G28"/>
  <c r="K28" s="1"/>
  <c r="K29"/>
  <c r="G70"/>
  <c r="K71"/>
  <c r="G61"/>
  <c r="H74"/>
  <c r="H44"/>
  <c r="H43" s="1"/>
  <c r="H42" s="1"/>
  <c r="H41" s="1"/>
  <c r="H40" s="1"/>
  <c r="G44"/>
  <c r="G43" l="1"/>
  <c r="K44"/>
  <c r="G60"/>
  <c r="K61"/>
  <c r="K64"/>
  <c r="G63"/>
  <c r="K63" s="1"/>
  <c r="G75"/>
  <c r="K76"/>
  <c r="G36"/>
  <c r="G35" s="1"/>
  <c r="K35" s="1"/>
  <c r="K37"/>
  <c r="K70"/>
  <c r="G69"/>
  <c r="G16"/>
  <c r="K75" l="1"/>
  <c r="G74"/>
  <c r="K74" s="1"/>
  <c r="G59"/>
  <c r="K60"/>
  <c r="K36"/>
  <c r="G42"/>
  <c r="K43"/>
  <c r="G15"/>
  <c r="K15" s="1"/>
  <c r="K16"/>
  <c r="G68"/>
  <c r="K68" s="1"/>
  <c r="K69"/>
  <c r="H13"/>
  <c r="H12" s="1"/>
  <c r="H11" s="1"/>
  <c r="L11" s="1"/>
  <c r="G14" l="1"/>
  <c r="G41"/>
  <c r="K42"/>
  <c r="G58"/>
  <c r="K59"/>
  <c r="G13"/>
  <c r="K14"/>
  <c r="G46" l="1"/>
  <c r="K46" s="1"/>
  <c r="O46" s="1"/>
  <c r="K58"/>
  <c r="G40"/>
  <c r="K40" s="1"/>
  <c r="K41"/>
  <c r="G12"/>
  <c r="G11" l="1"/>
  <c r="O11" s="1"/>
</calcChain>
</file>

<file path=xl/sharedStrings.xml><?xml version="1.0" encoding="utf-8"?>
<sst xmlns="http://schemas.openxmlformats.org/spreadsheetml/2006/main" count="347" uniqueCount="100">
  <si>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</si>
  <si>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</si>
  <si>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</si>
  <si>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</si>
  <si>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</si>
  <si>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</si>
  <si>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</si>
  <si>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</si>
  <si>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</si>
  <si>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</si>
  <si>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Мероприятия в установленной сфере деятельности</t>
  </si>
  <si>
    <t>Культура</t>
  </si>
  <si>
    <t>08</t>
  </si>
  <si>
    <t>01</t>
  </si>
  <si>
    <t>04</t>
  </si>
  <si>
    <t>200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</si>
  <si>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</si>
  <si>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</si>
  <si>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</si>
  <si>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010 00 04000</t>
  </si>
  <si>
    <t>Всего</t>
  </si>
  <si>
    <t>Непрограммное направление расходов</t>
  </si>
  <si>
    <t>990 00 00000</t>
  </si>
  <si>
    <t>990 00 04000</t>
  </si>
  <si>
    <t>Иные бюджетные ассигнования</t>
  </si>
  <si>
    <t>800</t>
  </si>
  <si>
    <t>850</t>
  </si>
  <si>
    <t>Другие вопросы в области национальной экономики</t>
  </si>
  <si>
    <t>12</t>
  </si>
  <si>
    <t>03</t>
  </si>
  <si>
    <t>100</t>
  </si>
  <si>
    <t>300</t>
  </si>
  <si>
    <t>Расходы на выплаты персоналу казенных учреждений</t>
  </si>
  <si>
    <t>110</t>
  </si>
  <si>
    <t>Финансовое обеспечение деятельности казенных учреждений</t>
  </si>
  <si>
    <t>05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</si>
  <si>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</si>
  <si>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</si>
  <si>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</si>
  <si>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</si>
  <si>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320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</si>
  <si>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</si>
  <si>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</si>
  <si>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</si>
  <si>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</si>
  <si>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</si>
  <si>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</si>
  <si>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</si>
  <si>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</si>
  <si>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</si>
  <si>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</si>
  <si>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</si>
  <si>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</si>
  <si>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</si>
  <si>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Закупка товаров, работ и услуг для обеспечения государственных (муниципальных) нужд</t>
  </si>
  <si>
    <t>Муниципальная программа «Благоустройство территории городского округа Тольятти на 2015-2024 годы»</t>
  </si>
  <si>
    <t>330 00 00000</t>
  </si>
  <si>
    <t>Сумма (тыс.руб.)</t>
  </si>
  <si>
    <t xml:space="preserve">к  решению Думы </t>
  </si>
  <si>
    <t>990 00 04610</t>
  </si>
  <si>
    <t>Мероприятия в сфере градостроительства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</si>
  <si>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</si>
  <si>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</si>
  <si>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</si>
  <si>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</si>
  <si>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</si>
  <si>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</si>
  <si>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Муниципальная программа «Развитие системы образования городского округа Тольятти на 2017-2020 гг.»</t>
  </si>
  <si>
    <t>010 00 04100</t>
  </si>
  <si>
    <t>Строительство объектов дошкольного образования</t>
  </si>
  <si>
    <t>070 00 S3390</t>
  </si>
  <si>
    <t xml:space="preserve">В том числе средства выше-стоящих бюджетов </t>
  </si>
  <si>
    <t>Департамент градостроительной деятельности администрации городского округа Тольятти</t>
  </si>
  <si>
    <t>Приложение 6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</si>
  <si>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</si>
  <si>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</si>
  <si>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</si>
  <si>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100 00 12000</t>
  </si>
  <si>
    <t>100 00 12320</t>
  </si>
  <si>
    <t xml:space="preserve">Уплата налогов, сборов и иных платежей              </t>
  </si>
  <si>
    <t xml:space="preserve">Социальное обеспечение и иные выплаты населению
</t>
  </si>
  <si>
    <t xml:space="preserve">Социальные выплаты гражданам, кроме публичных
нормативных социальных выплат
</t>
  </si>
  <si>
    <t>от 06.12.2017 №  1607</t>
  </si>
  <si>
    <t>Изменения</t>
  </si>
  <si>
    <t>Руководитель управления</t>
  </si>
  <si>
    <t>М.Г.Чурашова</t>
  </si>
  <si>
    <t xml:space="preserve">Панова 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</si>
  <si>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</si>
  <si>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S3320</t>
  </si>
  <si>
    <t>Финансовое обеспечение деятельности бюджетных и автономных учреждений</t>
  </si>
  <si>
    <t>100 00 02000</t>
  </si>
  <si>
    <t>100 00 02320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</si>
  <si>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</si>
  <si>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</si>
  <si>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</si>
  <si>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</si>
  <si>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Мероприятия в организациях, осуществляющих обеспечение градостроительной деятельности</t>
  </si>
  <si>
    <t>100 00 04320</t>
  </si>
  <si>
    <t>330 00 04000</t>
  </si>
  <si>
    <t>330 00 04100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</si>
</sst>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7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Arial Cyr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</cellStyleXfs>
  <cellXfs count="86">
    <xf numFmtId="0" fontId="0" fillId="0" borderId="0" xfId="0"/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0" fontId="6" fillId="2" borderId="1" xfId="0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center" wrapText="1"/>
    </xf>
    <xf numFmtId="3" fontId="8" fillId="2" borderId="1" xfId="4" applyNumberFormat="1" applyFont="1" applyFill="1" applyBorder="1" applyAlignment="1">
      <alignment horizontal="center"/>
    </xf>
    <xf numFmtId="3" fontId="2" fillId="2" borderId="1" xfId="4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wrapText="1"/>
    </xf>
    <xf numFmtId="49" fontId="6" fillId="2" borderId="1" xfId="4" applyNumberFormat="1" applyFont="1" applyFill="1" applyBorder="1" applyAlignment="1">
      <alignment horizontal="center"/>
    </xf>
    <xf numFmtId="49" fontId="8" fillId="2" borderId="1" xfId="4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0" fillId="2" borderId="0" xfId="0" applyNumberFormat="1" applyFont="1" applyFill="1"/>
    <xf numFmtId="0" fontId="11" fillId="2" borderId="0" xfId="0" applyFont="1" applyFill="1"/>
    <xf numFmtId="0" fontId="0" fillId="3" borderId="0" xfId="0" applyFont="1" applyFill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3" fontId="8" fillId="2" borderId="0" xfId="0" applyNumberFormat="1" applyFont="1" applyFill="1"/>
    <xf numFmtId="0" fontId="8" fillId="2" borderId="0" xfId="0" applyFont="1" applyFill="1"/>
    <xf numFmtId="0" fontId="8" fillId="3" borderId="0" xfId="0" applyFont="1" applyFill="1"/>
    <xf numFmtId="3" fontId="3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0" xfId="0" applyFont="1" applyFill="1"/>
    <xf numFmtId="11" fontId="10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11" fontId="2" fillId="2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horizontal="left" wrapText="1"/>
    </xf>
    <xf numFmtId="49" fontId="10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3" fontId="10" fillId="2" borderId="1" xfId="4" applyNumberFormat="1" applyFont="1" applyFill="1" applyBorder="1" applyAlignment="1">
      <alignment horizontal="center"/>
    </xf>
    <xf numFmtId="3" fontId="10" fillId="2" borderId="1" xfId="4" applyNumberFormat="1" applyFont="1" applyFill="1" applyBorder="1" applyAlignment="1">
      <alignment horizontal="center" vertical="center"/>
    </xf>
    <xf numFmtId="0" fontId="3" fillId="2" borderId="0" xfId="0" applyFont="1" applyFill="1"/>
    <xf numFmtId="0" fontId="2" fillId="3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3" fillId="3" borderId="0" xfId="0" applyFont="1" applyFill="1"/>
    <xf numFmtId="3" fontId="3" fillId="2" borderId="1" xfId="0" applyNumberFormat="1" applyFont="1" applyFill="1" applyBorder="1" applyAlignment="1">
      <alignment horizontal="center" wrapText="1"/>
    </xf>
    <xf numFmtId="3" fontId="3" fillId="2" borderId="1" xfId="4" applyNumberFormat="1" applyFont="1" applyFill="1" applyBorder="1" applyAlignment="1">
      <alignment horizontal="center"/>
    </xf>
    <xf numFmtId="0" fontId="15" fillId="2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wrapText="1"/>
    </xf>
    <xf numFmtId="49" fontId="2" fillId="4" borderId="1" xfId="0" applyNumberFormat="1" applyFont="1" applyFill="1" applyBorder="1" applyAlignment="1">
      <alignment horizontal="center" wrapText="1"/>
    </xf>
    <xf numFmtId="49" fontId="8" fillId="4" borderId="1" xfId="0" applyNumberFormat="1" applyFont="1" applyFill="1" applyBorder="1" applyAlignment="1">
      <alignment horizontal="center" wrapText="1"/>
    </xf>
    <xf numFmtId="3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3" fontId="2" fillId="4" borderId="1" xfId="0" applyNumberFormat="1" applyFont="1" applyFill="1" applyBorder="1" applyAlignment="1">
      <alignment horizontal="center"/>
    </xf>
    <xf numFmtId="0" fontId="0" fillId="4" borderId="0" xfId="0" applyFont="1" applyFill="1"/>
    <xf numFmtId="0" fontId="0" fillId="2" borderId="1" xfId="0" applyFont="1" applyFill="1" applyBorder="1"/>
    <xf numFmtId="0" fontId="16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wrapText="1"/>
    </xf>
    <xf numFmtId="49" fontId="14" fillId="2" borderId="1" xfId="0" applyNumberFormat="1" applyFont="1" applyFill="1" applyBorder="1" applyAlignment="1">
      <alignment horizontal="center" wrapText="1"/>
    </xf>
    <xf numFmtId="0" fontId="13" fillId="2" borderId="0" xfId="0" applyFont="1" applyFill="1"/>
    <xf numFmtId="3" fontId="6" fillId="3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9" fontId="6" fillId="2" borderId="1" xfId="3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3" fontId="6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6"/>
    <cellStyle name="Обычный 8" xfId="2"/>
    <cellStyle name="Процентный" xfId="3" builtinId="5"/>
    <cellStyle name="Финансовый [0]" xfId="4" builtinId="6"/>
    <cellStyle name="Финансовый [0] 2" xfId="5"/>
    <cellStyle name="Финансовый [0]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Zeros="0" tabSelected="1" zoomScale="75" zoomScaleNormal="75" zoomScaleSheetLayoutView="100" workbookViewId="0">
      <selection activeCell="M25" sqref="M25"/>
    </sheetView>
  </sheetViews>
  <sheetFormatPr defaultColWidth="9.140625" defaultRowHeight="16.5"/>
  <cols>
    <col min="1" max="1" width="65.7109375" style="18" customWidth="1"/>
    <col min="2" max="2" width="6.85546875" style="19" customWidth="1"/>
    <col min="3" max="4" width="5.85546875" style="20" customWidth="1"/>
    <col min="5" max="5" width="16.5703125" style="19" customWidth="1"/>
    <col min="6" max="6" width="6.28515625" style="20" customWidth="1"/>
    <col min="7" max="7" width="17.85546875" style="4" hidden="1" customWidth="1"/>
    <col min="8" max="8" width="16.85546875" style="4" hidden="1" customWidth="1"/>
    <col min="9" max="9" width="17.85546875" style="23" hidden="1" customWidth="1"/>
    <col min="10" max="10" width="17.7109375" style="45" hidden="1" customWidth="1"/>
    <col min="11" max="11" width="16.5703125" style="4" customWidth="1"/>
    <col min="12" max="12" width="15.85546875" style="35" customWidth="1"/>
    <col min="13" max="13" width="14.28515625" style="35" customWidth="1"/>
    <col min="14" max="14" width="15.7109375" style="35" customWidth="1"/>
    <col min="15" max="15" width="15.85546875" style="62" customWidth="1"/>
    <col min="16" max="16" width="16.7109375" style="4" customWidth="1"/>
    <col min="17" max="16384" width="9.140625" style="4"/>
  </cols>
  <sheetData>
    <row r="1" spans="1:16">
      <c r="G1" s="22"/>
    </row>
    <row r="2" spans="1:16">
      <c r="A2" s="79" t="s">
        <v>73</v>
      </c>
      <c r="B2" s="79"/>
      <c r="C2" s="79"/>
      <c r="D2" s="79"/>
      <c r="E2" s="79"/>
      <c r="F2" s="79"/>
      <c r="G2" s="79"/>
      <c r="H2" s="79"/>
    </row>
    <row r="3" spans="1:16">
      <c r="A3" s="79" t="s">
        <v>58</v>
      </c>
      <c r="B3" s="79"/>
      <c r="C3" s="79"/>
      <c r="D3" s="79"/>
      <c r="E3" s="79"/>
      <c r="F3" s="79"/>
      <c r="G3" s="79"/>
      <c r="H3" s="79"/>
    </row>
    <row r="4" spans="1:16">
      <c r="A4" s="79" t="s">
        <v>82</v>
      </c>
      <c r="B4" s="79"/>
      <c r="C4" s="79"/>
      <c r="D4" s="79"/>
      <c r="E4" s="79"/>
      <c r="F4" s="79"/>
      <c r="G4" s="79"/>
      <c r="H4" s="79"/>
    </row>
    <row r="7" spans="1:16" ht="213" customHeight="1">
      <c r="A7" s="82" t="s">
        <v>76</v>
      </c>
      <c r="B7" s="82"/>
      <c r="C7" s="82"/>
      <c r="D7" s="82"/>
      <c r="E7" s="82"/>
      <c r="F7" s="82"/>
      <c r="G7" s="82"/>
      <c r="H7" s="82"/>
    </row>
    <row r="8" spans="1:16" ht="31.5" customHeight="1">
      <c r="A8" s="78" t="s">
        <v>0</v>
      </c>
      <c r="B8" s="83" t="s">
        <v>1</v>
      </c>
      <c r="C8" s="84" t="s">
        <v>2</v>
      </c>
      <c r="D8" s="84" t="s">
        <v>3</v>
      </c>
      <c r="E8" s="84" t="s">
        <v>4</v>
      </c>
      <c r="F8" s="84" t="s">
        <v>5</v>
      </c>
      <c r="G8" s="80" t="s">
        <v>57</v>
      </c>
      <c r="H8" s="80"/>
      <c r="I8" s="71" t="s">
        <v>83</v>
      </c>
      <c r="J8" s="71"/>
      <c r="K8" s="74" t="s">
        <v>57</v>
      </c>
      <c r="L8" s="75"/>
      <c r="M8" s="73" t="s">
        <v>83</v>
      </c>
      <c r="N8" s="73"/>
      <c r="O8" s="74" t="s">
        <v>57</v>
      </c>
      <c r="P8" s="75"/>
    </row>
    <row r="9" spans="1:16" ht="22.5" customHeight="1">
      <c r="A9" s="78"/>
      <c r="B9" s="83"/>
      <c r="C9" s="84"/>
      <c r="D9" s="84"/>
      <c r="E9" s="84"/>
      <c r="F9" s="84"/>
      <c r="G9" s="76" t="s">
        <v>20</v>
      </c>
      <c r="H9" s="81" t="s">
        <v>71</v>
      </c>
      <c r="I9" s="72" t="s">
        <v>20</v>
      </c>
      <c r="J9" s="73" t="s">
        <v>71</v>
      </c>
      <c r="K9" s="76" t="s">
        <v>20</v>
      </c>
      <c r="L9" s="77" t="s">
        <v>71</v>
      </c>
      <c r="M9" s="73" t="s">
        <v>20</v>
      </c>
      <c r="N9" s="73" t="s">
        <v>71</v>
      </c>
      <c r="O9" s="76" t="s">
        <v>20</v>
      </c>
      <c r="P9" s="85" t="s">
        <v>71</v>
      </c>
    </row>
    <row r="10" spans="1:16" ht="121.5" customHeight="1">
      <c r="A10" s="78"/>
      <c r="B10" s="83"/>
      <c r="C10" s="84"/>
      <c r="D10" s="84"/>
      <c r="E10" s="84"/>
      <c r="F10" s="84"/>
      <c r="G10" s="76"/>
      <c r="H10" s="81"/>
      <c r="I10" s="72"/>
      <c r="J10" s="73"/>
      <c r="K10" s="76"/>
      <c r="L10" s="77"/>
      <c r="M10" s="73"/>
      <c r="N10" s="73"/>
      <c r="O10" s="76"/>
      <c r="P10" s="85"/>
    </row>
    <row r="11" spans="1:16" ht="62.25" customHeight="1">
      <c r="A11" s="5" t="s">
        <v>72</v>
      </c>
      <c r="B11" s="15">
        <v>914</v>
      </c>
      <c r="C11" s="6"/>
      <c r="D11" s="6"/>
      <c r="E11" s="6"/>
      <c r="F11" s="6"/>
      <c r="G11" s="49">
        <f>G12+G40+G68+G46+G74+G63</f>
        <v>67675</v>
      </c>
      <c r="H11" s="49">
        <f>H12+H40+H68+H46+H74+H63</f>
        <v>0</v>
      </c>
      <c r="I11" s="24">
        <f>I12+I68+I46+I63</f>
        <v>104896</v>
      </c>
      <c r="J11" s="24">
        <f>J12+J68+J46+J63</f>
        <v>105664</v>
      </c>
      <c r="K11" s="64">
        <f>K12+K40+K46+K63+K68+K74</f>
        <v>172587</v>
      </c>
      <c r="L11" s="64">
        <f>H11+J11</f>
        <v>105664</v>
      </c>
      <c r="M11" s="52">
        <f>M74</f>
        <v>21731</v>
      </c>
      <c r="N11" s="46"/>
      <c r="O11" s="64">
        <f>K11+M11</f>
        <v>194318</v>
      </c>
      <c r="P11" s="64">
        <f>L11+N11</f>
        <v>105664</v>
      </c>
    </row>
    <row r="12" spans="1:16" ht="37.5">
      <c r="A12" s="7" t="s">
        <v>27</v>
      </c>
      <c r="B12" s="16">
        <v>914</v>
      </c>
      <c r="C12" s="8" t="s">
        <v>14</v>
      </c>
      <c r="D12" s="8" t="s">
        <v>28</v>
      </c>
      <c r="E12" s="8"/>
      <c r="F12" s="9"/>
      <c r="G12" s="49">
        <f>G13+G35</f>
        <v>25832</v>
      </c>
      <c r="H12" s="49">
        <f>H13+H35</f>
        <v>0</v>
      </c>
      <c r="I12" s="25">
        <f t="shared" ref="I12:I16" si="0">I13</f>
        <v>-1821</v>
      </c>
      <c r="J12" s="46"/>
      <c r="K12" s="32">
        <f>K13+K35</f>
        <v>24027</v>
      </c>
      <c r="L12" s="34"/>
      <c r="M12" s="47">
        <f>M13</f>
        <v>0</v>
      </c>
      <c r="N12" s="46"/>
      <c r="O12" s="64">
        <f t="shared" ref="O12:O75" si="1">K12+M12</f>
        <v>24027</v>
      </c>
      <c r="P12" s="65">
        <f t="shared" ref="P12:P75" si="2">L12+N12</f>
        <v>0</v>
      </c>
    </row>
    <row r="13" spans="1:16" ht="49.5">
      <c r="A13" s="2" t="s">
        <v>63</v>
      </c>
      <c r="B13" s="1">
        <v>914</v>
      </c>
      <c r="C13" s="1" t="s">
        <v>14</v>
      </c>
      <c r="D13" s="1" t="s">
        <v>28</v>
      </c>
      <c r="E13" s="1" t="s">
        <v>64</v>
      </c>
      <c r="F13" s="1"/>
      <c r="G13" s="10">
        <f t="shared" ref="G13:H13" si="3">G14+G28</f>
        <v>24518</v>
      </c>
      <c r="H13" s="10">
        <f t="shared" si="3"/>
        <v>0</v>
      </c>
      <c r="I13" s="25">
        <f>I28+I14+I24</f>
        <v>-1821</v>
      </c>
      <c r="J13" s="46"/>
      <c r="K13" s="12">
        <f>K27+K31+K34</f>
        <v>22713</v>
      </c>
      <c r="L13" s="34"/>
      <c r="M13" s="47">
        <f>M24</f>
        <v>0</v>
      </c>
      <c r="N13" s="46"/>
      <c r="O13" s="65">
        <f t="shared" si="1"/>
        <v>22713</v>
      </c>
      <c r="P13" s="65">
        <f t="shared" si="2"/>
        <v>0</v>
      </c>
    </row>
    <row r="14" spans="1:16" ht="33" hidden="1">
      <c r="A14" s="13" t="s">
        <v>34</v>
      </c>
      <c r="B14" s="1">
        <v>914</v>
      </c>
      <c r="C14" s="1" t="s">
        <v>14</v>
      </c>
      <c r="D14" s="1" t="s">
        <v>43</v>
      </c>
      <c r="E14" s="1" t="s">
        <v>77</v>
      </c>
      <c r="F14" s="1"/>
      <c r="G14" s="10">
        <f t="shared" ref="G14:H16" si="4">G15</f>
        <v>15342</v>
      </c>
      <c r="H14" s="10">
        <f t="shared" si="4"/>
        <v>0</v>
      </c>
      <c r="I14" s="25">
        <f t="shared" si="0"/>
        <v>-15342</v>
      </c>
      <c r="J14" s="46"/>
      <c r="K14" s="12">
        <f t="shared" ref="K14:K79" si="5">G14+I14</f>
        <v>0</v>
      </c>
      <c r="L14" s="34"/>
      <c r="M14" s="47"/>
      <c r="N14" s="46"/>
      <c r="O14" s="65">
        <f t="shared" si="1"/>
        <v>0</v>
      </c>
      <c r="P14" s="65">
        <f t="shared" si="2"/>
        <v>0</v>
      </c>
    </row>
    <row r="15" spans="1:16" ht="33" hidden="1">
      <c r="A15" s="2" t="s">
        <v>44</v>
      </c>
      <c r="B15" s="1">
        <v>914</v>
      </c>
      <c r="C15" s="1" t="s">
        <v>14</v>
      </c>
      <c r="D15" s="1" t="s">
        <v>43</v>
      </c>
      <c r="E15" s="1" t="s">
        <v>78</v>
      </c>
      <c r="F15" s="1"/>
      <c r="G15" s="10">
        <f>G16+G18+G22+G20</f>
        <v>15342</v>
      </c>
      <c r="H15" s="10">
        <f t="shared" si="4"/>
        <v>0</v>
      </c>
      <c r="I15" s="25">
        <v>-15342</v>
      </c>
      <c r="J15" s="46"/>
      <c r="K15" s="12">
        <f t="shared" si="5"/>
        <v>0</v>
      </c>
      <c r="L15" s="34"/>
      <c r="M15" s="47"/>
      <c r="N15" s="46"/>
      <c r="O15" s="65">
        <f t="shared" si="1"/>
        <v>0</v>
      </c>
      <c r="P15" s="65">
        <f t="shared" si="2"/>
        <v>0</v>
      </c>
    </row>
    <row r="16" spans="1:16" ht="66" hidden="1">
      <c r="A16" s="13" t="s">
        <v>61</v>
      </c>
      <c r="B16" s="1">
        <v>914</v>
      </c>
      <c r="C16" s="1" t="s">
        <v>14</v>
      </c>
      <c r="D16" s="1" t="s">
        <v>43</v>
      </c>
      <c r="E16" s="1" t="s">
        <v>78</v>
      </c>
      <c r="F16" s="1" t="s">
        <v>30</v>
      </c>
      <c r="G16" s="10">
        <f t="shared" si="4"/>
        <v>10225</v>
      </c>
      <c r="H16" s="10">
        <f t="shared" si="4"/>
        <v>0</v>
      </c>
      <c r="I16" s="25">
        <f t="shared" si="0"/>
        <v>-10225</v>
      </c>
      <c r="J16" s="46"/>
      <c r="K16" s="12">
        <f t="shared" si="5"/>
        <v>0</v>
      </c>
      <c r="L16" s="34"/>
      <c r="M16" s="47"/>
      <c r="N16" s="46"/>
      <c r="O16" s="65">
        <f t="shared" si="1"/>
        <v>0</v>
      </c>
      <c r="P16" s="65">
        <f t="shared" si="2"/>
        <v>0</v>
      </c>
    </row>
    <row r="17" spans="1:16" hidden="1">
      <c r="A17" s="36" t="s">
        <v>32</v>
      </c>
      <c r="B17" s="1">
        <v>914</v>
      </c>
      <c r="C17" s="1" t="s">
        <v>14</v>
      </c>
      <c r="D17" s="1" t="s">
        <v>43</v>
      </c>
      <c r="E17" s="1" t="s">
        <v>78</v>
      </c>
      <c r="F17" s="1" t="s">
        <v>33</v>
      </c>
      <c r="G17" s="3">
        <f>7036+2795+394</f>
        <v>10225</v>
      </c>
      <c r="H17" s="3"/>
      <c r="I17" s="25">
        <v>-10225</v>
      </c>
      <c r="J17" s="46"/>
      <c r="K17" s="12">
        <f t="shared" si="5"/>
        <v>0</v>
      </c>
      <c r="L17" s="34"/>
      <c r="M17" s="47"/>
      <c r="N17" s="46"/>
      <c r="O17" s="65">
        <f t="shared" si="1"/>
        <v>0</v>
      </c>
      <c r="P17" s="65">
        <f t="shared" si="2"/>
        <v>0</v>
      </c>
    </row>
    <row r="18" spans="1:16" ht="33" hidden="1">
      <c r="A18" s="37" t="s">
        <v>54</v>
      </c>
      <c r="B18" s="1">
        <v>914</v>
      </c>
      <c r="C18" s="1" t="s">
        <v>14</v>
      </c>
      <c r="D18" s="1" t="s">
        <v>28</v>
      </c>
      <c r="E18" s="1" t="s">
        <v>78</v>
      </c>
      <c r="F18" s="1" t="s">
        <v>15</v>
      </c>
      <c r="G18" s="12">
        <f>G19</f>
        <v>4618</v>
      </c>
      <c r="H18" s="3"/>
      <c r="I18" s="25">
        <f>I19</f>
        <v>-4618</v>
      </c>
      <c r="J18" s="46"/>
      <c r="K18" s="12">
        <f t="shared" si="5"/>
        <v>0</v>
      </c>
      <c r="L18" s="34"/>
      <c r="M18" s="47"/>
      <c r="N18" s="46"/>
      <c r="O18" s="65">
        <f t="shared" si="1"/>
        <v>0</v>
      </c>
      <c r="P18" s="65">
        <f t="shared" si="2"/>
        <v>0</v>
      </c>
    </row>
    <row r="19" spans="1:16" ht="33" hidden="1">
      <c r="A19" s="38" t="s">
        <v>16</v>
      </c>
      <c r="B19" s="1">
        <v>914</v>
      </c>
      <c r="C19" s="1" t="s">
        <v>14</v>
      </c>
      <c r="D19" s="1" t="s">
        <v>28</v>
      </c>
      <c r="E19" s="1" t="s">
        <v>78</v>
      </c>
      <c r="F19" s="1" t="s">
        <v>17</v>
      </c>
      <c r="G19" s="12">
        <f>2355+2263</f>
        <v>4618</v>
      </c>
      <c r="H19" s="3"/>
      <c r="I19" s="25">
        <v>-4618</v>
      </c>
      <c r="J19" s="46"/>
      <c r="K19" s="12">
        <f t="shared" si="5"/>
        <v>0</v>
      </c>
      <c r="L19" s="34"/>
      <c r="M19" s="47"/>
      <c r="N19" s="46"/>
      <c r="O19" s="65">
        <f t="shared" si="1"/>
        <v>0</v>
      </c>
      <c r="P19" s="65">
        <f t="shared" si="2"/>
        <v>0</v>
      </c>
    </row>
    <row r="20" spans="1:16" ht="33" hidden="1">
      <c r="A20" s="39" t="s">
        <v>80</v>
      </c>
      <c r="B20" s="40" t="s">
        <v>62</v>
      </c>
      <c r="C20" s="40" t="s">
        <v>14</v>
      </c>
      <c r="D20" s="40" t="s">
        <v>28</v>
      </c>
      <c r="E20" s="41" t="s">
        <v>78</v>
      </c>
      <c r="F20" s="40" t="s">
        <v>31</v>
      </c>
      <c r="G20" s="42">
        <f>G21</f>
        <v>287</v>
      </c>
      <c r="H20" s="43"/>
      <c r="I20" s="25">
        <f>I21</f>
        <v>-287</v>
      </c>
      <c r="J20" s="46"/>
      <c r="K20" s="12">
        <f t="shared" si="5"/>
        <v>0</v>
      </c>
      <c r="L20" s="34"/>
      <c r="M20" s="47"/>
      <c r="N20" s="46"/>
      <c r="O20" s="65">
        <f t="shared" si="1"/>
        <v>0</v>
      </c>
      <c r="P20" s="65">
        <f t="shared" si="2"/>
        <v>0</v>
      </c>
    </row>
    <row r="21" spans="1:16" ht="46.5" hidden="1" customHeight="1">
      <c r="A21" s="39" t="s">
        <v>81</v>
      </c>
      <c r="B21" s="40" t="s">
        <v>62</v>
      </c>
      <c r="C21" s="40" t="s">
        <v>14</v>
      </c>
      <c r="D21" s="40" t="s">
        <v>28</v>
      </c>
      <c r="E21" s="41" t="s">
        <v>78</v>
      </c>
      <c r="F21" s="40" t="s">
        <v>40</v>
      </c>
      <c r="G21" s="42">
        <v>287</v>
      </c>
      <c r="H21" s="43"/>
      <c r="I21" s="25">
        <v>-287</v>
      </c>
      <c r="J21" s="46"/>
      <c r="K21" s="12">
        <f t="shared" si="5"/>
        <v>0</v>
      </c>
      <c r="L21" s="34"/>
      <c r="M21" s="47"/>
      <c r="N21" s="46"/>
      <c r="O21" s="65">
        <f t="shared" si="1"/>
        <v>0</v>
      </c>
      <c r="P21" s="65">
        <f t="shared" si="2"/>
        <v>0</v>
      </c>
    </row>
    <row r="22" spans="1:16" hidden="1">
      <c r="A22" s="36" t="s">
        <v>24</v>
      </c>
      <c r="B22" s="1">
        <v>914</v>
      </c>
      <c r="C22" s="1" t="s">
        <v>14</v>
      </c>
      <c r="D22" s="1" t="s">
        <v>28</v>
      </c>
      <c r="E22" s="1" t="s">
        <v>78</v>
      </c>
      <c r="F22" s="1" t="s">
        <v>25</v>
      </c>
      <c r="G22" s="12">
        <f>G23</f>
        <v>212</v>
      </c>
      <c r="H22" s="3"/>
      <c r="I22" s="25">
        <f>I23</f>
        <v>-212</v>
      </c>
      <c r="J22" s="46"/>
      <c r="K22" s="12">
        <f t="shared" si="5"/>
        <v>0</v>
      </c>
      <c r="L22" s="34"/>
      <c r="M22" s="47"/>
      <c r="N22" s="46"/>
      <c r="O22" s="65">
        <f t="shared" si="1"/>
        <v>0</v>
      </c>
      <c r="P22" s="65">
        <f t="shared" si="2"/>
        <v>0</v>
      </c>
    </row>
    <row r="23" spans="1:16" hidden="1">
      <c r="A23" s="13" t="s">
        <v>79</v>
      </c>
      <c r="B23" s="1">
        <v>914</v>
      </c>
      <c r="C23" s="1" t="s">
        <v>14</v>
      </c>
      <c r="D23" s="1" t="s">
        <v>28</v>
      </c>
      <c r="E23" s="1" t="s">
        <v>78</v>
      </c>
      <c r="F23" s="1" t="s">
        <v>26</v>
      </c>
      <c r="G23" s="12">
        <f>57+155</f>
        <v>212</v>
      </c>
      <c r="H23" s="3"/>
      <c r="I23" s="25">
        <v>-212</v>
      </c>
      <c r="J23" s="46"/>
      <c r="K23" s="12">
        <f t="shared" si="5"/>
        <v>0</v>
      </c>
      <c r="L23" s="34"/>
      <c r="M23" s="47"/>
      <c r="N23" s="46"/>
      <c r="O23" s="65">
        <f t="shared" si="1"/>
        <v>0</v>
      </c>
      <c r="P23" s="65">
        <f t="shared" si="2"/>
        <v>0</v>
      </c>
    </row>
    <row r="24" spans="1:16" ht="33">
      <c r="A24" s="37" t="s">
        <v>89</v>
      </c>
      <c r="B24" s="33">
        <v>914</v>
      </c>
      <c r="C24" s="33" t="s">
        <v>14</v>
      </c>
      <c r="D24" s="33" t="s">
        <v>43</v>
      </c>
      <c r="E24" s="33" t="s">
        <v>90</v>
      </c>
      <c r="F24" s="33"/>
      <c r="G24" s="12"/>
      <c r="H24" s="3"/>
      <c r="I24" s="25">
        <f>I25</f>
        <v>8129</v>
      </c>
      <c r="J24" s="46"/>
      <c r="K24" s="12">
        <f>K25</f>
        <v>8145</v>
      </c>
      <c r="L24" s="34"/>
      <c r="M24" s="47">
        <f>M25</f>
        <v>0</v>
      </c>
      <c r="N24" s="46"/>
      <c r="O24" s="65">
        <f t="shared" si="1"/>
        <v>8145</v>
      </c>
      <c r="P24" s="65">
        <f t="shared" si="2"/>
        <v>0</v>
      </c>
    </row>
    <row r="25" spans="1:16" ht="33">
      <c r="A25" s="37" t="s">
        <v>44</v>
      </c>
      <c r="B25" s="33">
        <v>914</v>
      </c>
      <c r="C25" s="33" t="s">
        <v>14</v>
      </c>
      <c r="D25" s="33" t="s">
        <v>43</v>
      </c>
      <c r="E25" s="33" t="s">
        <v>91</v>
      </c>
      <c r="F25" s="33"/>
      <c r="G25" s="12"/>
      <c r="H25" s="3"/>
      <c r="I25" s="25">
        <f>I26</f>
        <v>8129</v>
      </c>
      <c r="J25" s="46"/>
      <c r="K25" s="12">
        <f>K26</f>
        <v>8145</v>
      </c>
      <c r="L25" s="34"/>
      <c r="M25" s="47">
        <f>M26</f>
        <v>0</v>
      </c>
      <c r="N25" s="46"/>
      <c r="O25" s="65">
        <f t="shared" si="1"/>
        <v>8145</v>
      </c>
      <c r="P25" s="65">
        <f t="shared" si="2"/>
        <v>0</v>
      </c>
    </row>
    <row r="26" spans="1:16" ht="33">
      <c r="A26" s="37" t="s">
        <v>92</v>
      </c>
      <c r="B26" s="33">
        <v>914</v>
      </c>
      <c r="C26" s="33" t="s">
        <v>14</v>
      </c>
      <c r="D26" s="33" t="s">
        <v>43</v>
      </c>
      <c r="E26" s="33" t="s">
        <v>91</v>
      </c>
      <c r="F26" s="33" t="s">
        <v>93</v>
      </c>
      <c r="G26" s="12"/>
      <c r="H26" s="3"/>
      <c r="I26" s="25">
        <f>I27</f>
        <v>8129</v>
      </c>
      <c r="J26" s="46"/>
      <c r="K26" s="12">
        <f>K27</f>
        <v>8145</v>
      </c>
      <c r="L26" s="34"/>
      <c r="M26" s="47">
        <f>M27</f>
        <v>0</v>
      </c>
      <c r="N26" s="46"/>
      <c r="O26" s="65">
        <f t="shared" si="1"/>
        <v>8145</v>
      </c>
      <c r="P26" s="65">
        <f t="shared" si="2"/>
        <v>0</v>
      </c>
    </row>
    <row r="27" spans="1:16" ht="20.25" customHeight="1">
      <c r="A27" s="37" t="s">
        <v>94</v>
      </c>
      <c r="B27" s="33">
        <v>914</v>
      </c>
      <c r="C27" s="33" t="s">
        <v>14</v>
      </c>
      <c r="D27" s="33" t="s">
        <v>43</v>
      </c>
      <c r="E27" s="33" t="s">
        <v>91</v>
      </c>
      <c r="F27" s="33" t="s">
        <v>95</v>
      </c>
      <c r="G27" s="12"/>
      <c r="H27" s="3"/>
      <c r="I27" s="25">
        <v>8129</v>
      </c>
      <c r="J27" s="46"/>
      <c r="K27" s="12">
        <f>G27+I27+16</f>
        <v>8145</v>
      </c>
      <c r="L27" s="34"/>
      <c r="M27" s="47"/>
      <c r="N27" s="46"/>
      <c r="O27" s="65">
        <f t="shared" si="1"/>
        <v>8145</v>
      </c>
      <c r="P27" s="65">
        <f t="shared" si="2"/>
        <v>0</v>
      </c>
    </row>
    <row r="28" spans="1:16">
      <c r="A28" s="2" t="s">
        <v>10</v>
      </c>
      <c r="B28" s="1">
        <v>914</v>
      </c>
      <c r="C28" s="1" t="s">
        <v>14</v>
      </c>
      <c r="D28" s="1" t="s">
        <v>28</v>
      </c>
      <c r="E28" s="1" t="s">
        <v>65</v>
      </c>
      <c r="F28" s="1"/>
      <c r="G28" s="12">
        <f>G29</f>
        <v>9176</v>
      </c>
      <c r="H28" s="12">
        <f>H29</f>
        <v>0</v>
      </c>
      <c r="I28" s="47">
        <f>I29+I32</f>
        <v>5392</v>
      </c>
      <c r="J28" s="46"/>
      <c r="K28" s="12">
        <f t="shared" si="5"/>
        <v>14568</v>
      </c>
      <c r="L28" s="34"/>
      <c r="M28" s="46"/>
      <c r="N28" s="46"/>
      <c r="O28" s="65">
        <f t="shared" si="1"/>
        <v>14568</v>
      </c>
      <c r="P28" s="65">
        <f t="shared" si="2"/>
        <v>0</v>
      </c>
    </row>
    <row r="29" spans="1:16">
      <c r="A29" s="2" t="s">
        <v>41</v>
      </c>
      <c r="B29" s="1">
        <v>914</v>
      </c>
      <c r="C29" s="1" t="s">
        <v>14</v>
      </c>
      <c r="D29" s="1" t="s">
        <v>43</v>
      </c>
      <c r="E29" s="1" t="s">
        <v>66</v>
      </c>
      <c r="F29" s="1"/>
      <c r="G29" s="12">
        <f t="shared" ref="G29:H30" si="6">G30</f>
        <v>9176</v>
      </c>
      <c r="H29" s="12">
        <f t="shared" si="6"/>
        <v>0</v>
      </c>
      <c r="I29" s="47">
        <f>I30</f>
        <v>3679</v>
      </c>
      <c r="J29" s="46"/>
      <c r="K29" s="12">
        <f t="shared" si="5"/>
        <v>12855</v>
      </c>
      <c r="L29" s="34"/>
      <c r="M29" s="46"/>
      <c r="N29" s="46"/>
      <c r="O29" s="65">
        <f t="shared" si="1"/>
        <v>12855</v>
      </c>
      <c r="P29" s="65">
        <f t="shared" si="2"/>
        <v>0</v>
      </c>
    </row>
    <row r="30" spans="1:16" ht="33">
      <c r="A30" s="2" t="s">
        <v>54</v>
      </c>
      <c r="B30" s="1">
        <v>914</v>
      </c>
      <c r="C30" s="1" t="s">
        <v>14</v>
      </c>
      <c r="D30" s="1" t="s">
        <v>43</v>
      </c>
      <c r="E30" s="1" t="s">
        <v>66</v>
      </c>
      <c r="F30" s="1" t="s">
        <v>15</v>
      </c>
      <c r="G30" s="10">
        <f t="shared" si="6"/>
        <v>9176</v>
      </c>
      <c r="H30" s="10">
        <f t="shared" si="6"/>
        <v>0</v>
      </c>
      <c r="I30" s="47">
        <f>I31</f>
        <v>3679</v>
      </c>
      <c r="J30" s="46"/>
      <c r="K30" s="12">
        <f t="shared" si="5"/>
        <v>12855</v>
      </c>
      <c r="L30" s="34"/>
      <c r="M30" s="46"/>
      <c r="N30" s="46"/>
      <c r="O30" s="65">
        <f t="shared" si="1"/>
        <v>12855</v>
      </c>
      <c r="P30" s="65">
        <f t="shared" si="2"/>
        <v>0</v>
      </c>
    </row>
    <row r="31" spans="1:16" ht="33">
      <c r="A31" s="2" t="s">
        <v>16</v>
      </c>
      <c r="B31" s="1">
        <v>914</v>
      </c>
      <c r="C31" s="1" t="s">
        <v>14</v>
      </c>
      <c r="D31" s="1" t="s">
        <v>43</v>
      </c>
      <c r="E31" s="1" t="s">
        <v>66</v>
      </c>
      <c r="F31" s="1" t="s">
        <v>17</v>
      </c>
      <c r="G31" s="3">
        <v>9176</v>
      </c>
      <c r="H31" s="3"/>
      <c r="I31" s="47">
        <v>3679</v>
      </c>
      <c r="J31" s="46"/>
      <c r="K31" s="12">
        <f>G31+I31</f>
        <v>12855</v>
      </c>
      <c r="L31" s="34"/>
      <c r="M31" s="46"/>
      <c r="N31" s="46"/>
      <c r="O31" s="65">
        <f t="shared" si="1"/>
        <v>12855</v>
      </c>
      <c r="P31" s="65">
        <f t="shared" si="2"/>
        <v>0</v>
      </c>
    </row>
    <row r="32" spans="1:16" ht="39" customHeight="1">
      <c r="A32" s="37" t="s">
        <v>96</v>
      </c>
      <c r="B32" s="33">
        <v>914</v>
      </c>
      <c r="C32" s="33" t="s">
        <v>14</v>
      </c>
      <c r="D32" s="33" t="s">
        <v>43</v>
      </c>
      <c r="E32" s="33" t="s">
        <v>97</v>
      </c>
      <c r="F32" s="33"/>
      <c r="G32" s="3"/>
      <c r="H32" s="3"/>
      <c r="I32" s="47">
        <f>I33</f>
        <v>1713</v>
      </c>
      <c r="J32" s="46"/>
      <c r="K32" s="12">
        <f>K33</f>
        <v>1713</v>
      </c>
      <c r="L32" s="34"/>
      <c r="M32" s="46"/>
      <c r="N32" s="46"/>
      <c r="O32" s="65">
        <f t="shared" si="1"/>
        <v>1713</v>
      </c>
      <c r="P32" s="65">
        <f t="shared" si="2"/>
        <v>0</v>
      </c>
    </row>
    <row r="33" spans="1:16" ht="45" customHeight="1">
      <c r="A33" s="37" t="s">
        <v>92</v>
      </c>
      <c r="B33" s="33">
        <v>914</v>
      </c>
      <c r="C33" s="33" t="s">
        <v>14</v>
      </c>
      <c r="D33" s="33" t="s">
        <v>43</v>
      </c>
      <c r="E33" s="33" t="s">
        <v>97</v>
      </c>
      <c r="F33" s="33" t="s">
        <v>93</v>
      </c>
      <c r="G33" s="3"/>
      <c r="H33" s="3"/>
      <c r="I33" s="47">
        <f>I34</f>
        <v>1713</v>
      </c>
      <c r="J33" s="46"/>
      <c r="K33" s="12">
        <f>K34</f>
        <v>1713</v>
      </c>
      <c r="L33" s="34"/>
      <c r="M33" s="46"/>
      <c r="N33" s="46"/>
      <c r="O33" s="65">
        <f t="shared" si="1"/>
        <v>1713</v>
      </c>
      <c r="P33" s="65">
        <f t="shared" si="2"/>
        <v>0</v>
      </c>
    </row>
    <row r="34" spans="1:16" ht="34.5" customHeight="1">
      <c r="A34" s="37" t="s">
        <v>94</v>
      </c>
      <c r="B34" s="33">
        <v>914</v>
      </c>
      <c r="C34" s="33" t="s">
        <v>14</v>
      </c>
      <c r="D34" s="33" t="s">
        <v>43</v>
      </c>
      <c r="E34" s="33" t="s">
        <v>97</v>
      </c>
      <c r="F34" s="33" t="s">
        <v>95</v>
      </c>
      <c r="G34" s="3"/>
      <c r="H34" s="3"/>
      <c r="I34" s="47">
        <v>1713</v>
      </c>
      <c r="J34" s="46"/>
      <c r="K34" s="12">
        <f>I34</f>
        <v>1713</v>
      </c>
      <c r="L34" s="34"/>
      <c r="M34" s="46"/>
      <c r="N34" s="46"/>
      <c r="O34" s="65">
        <f t="shared" si="1"/>
        <v>1713</v>
      </c>
      <c r="P34" s="65">
        <f t="shared" si="2"/>
        <v>0</v>
      </c>
    </row>
    <row r="35" spans="1:16">
      <c r="A35" s="2" t="s">
        <v>21</v>
      </c>
      <c r="B35" s="1">
        <v>914</v>
      </c>
      <c r="C35" s="1" t="s">
        <v>14</v>
      </c>
      <c r="D35" s="1" t="s">
        <v>28</v>
      </c>
      <c r="E35" s="1" t="s">
        <v>22</v>
      </c>
      <c r="F35" s="1"/>
      <c r="G35" s="10">
        <f t="shared" ref="G35:H38" si="7">G36</f>
        <v>1314</v>
      </c>
      <c r="H35" s="10">
        <f t="shared" si="7"/>
        <v>0</v>
      </c>
      <c r="I35" s="46"/>
      <c r="J35" s="46"/>
      <c r="K35" s="12">
        <f t="shared" si="5"/>
        <v>1314</v>
      </c>
      <c r="L35" s="34"/>
      <c r="M35" s="46"/>
      <c r="N35" s="46"/>
      <c r="O35" s="65">
        <f t="shared" si="1"/>
        <v>1314</v>
      </c>
      <c r="P35" s="65">
        <f t="shared" si="2"/>
        <v>0</v>
      </c>
    </row>
    <row r="36" spans="1:16">
      <c r="A36" s="2" t="s">
        <v>10</v>
      </c>
      <c r="B36" s="1">
        <v>914</v>
      </c>
      <c r="C36" s="1" t="s">
        <v>14</v>
      </c>
      <c r="D36" s="1" t="s">
        <v>28</v>
      </c>
      <c r="E36" s="1" t="s">
        <v>23</v>
      </c>
      <c r="F36" s="1"/>
      <c r="G36" s="12">
        <f t="shared" si="7"/>
        <v>1314</v>
      </c>
      <c r="H36" s="12">
        <f t="shared" si="7"/>
        <v>0</v>
      </c>
      <c r="I36" s="46"/>
      <c r="J36" s="46"/>
      <c r="K36" s="12">
        <f t="shared" si="5"/>
        <v>1314</v>
      </c>
      <c r="L36" s="34"/>
      <c r="M36" s="46"/>
      <c r="N36" s="46"/>
      <c r="O36" s="65">
        <f t="shared" si="1"/>
        <v>1314</v>
      </c>
      <c r="P36" s="65">
        <f t="shared" si="2"/>
        <v>0</v>
      </c>
    </row>
    <row r="37" spans="1:16" ht="30.75" customHeight="1">
      <c r="A37" s="2" t="s">
        <v>60</v>
      </c>
      <c r="B37" s="1" t="s">
        <v>62</v>
      </c>
      <c r="C37" s="1" t="s">
        <v>14</v>
      </c>
      <c r="D37" s="1" t="s">
        <v>28</v>
      </c>
      <c r="E37" s="1" t="s">
        <v>59</v>
      </c>
      <c r="F37" s="1"/>
      <c r="G37" s="10">
        <f t="shared" si="7"/>
        <v>1314</v>
      </c>
      <c r="H37" s="10">
        <f t="shared" si="7"/>
        <v>0</v>
      </c>
      <c r="I37" s="46"/>
      <c r="J37" s="46"/>
      <c r="K37" s="12">
        <f t="shared" si="5"/>
        <v>1314</v>
      </c>
      <c r="L37" s="34"/>
      <c r="M37" s="46"/>
      <c r="N37" s="46"/>
      <c r="O37" s="65">
        <f t="shared" si="1"/>
        <v>1314</v>
      </c>
      <c r="P37" s="65">
        <f t="shared" si="2"/>
        <v>0</v>
      </c>
    </row>
    <row r="38" spans="1:16" ht="33">
      <c r="A38" s="2" t="s">
        <v>54</v>
      </c>
      <c r="B38" s="1" t="s">
        <v>62</v>
      </c>
      <c r="C38" s="1" t="s">
        <v>14</v>
      </c>
      <c r="D38" s="1" t="s">
        <v>28</v>
      </c>
      <c r="E38" s="1" t="s">
        <v>59</v>
      </c>
      <c r="F38" s="1" t="s">
        <v>15</v>
      </c>
      <c r="G38" s="10">
        <f t="shared" si="7"/>
        <v>1314</v>
      </c>
      <c r="H38" s="10">
        <f t="shared" si="7"/>
        <v>0</v>
      </c>
      <c r="I38" s="46"/>
      <c r="J38" s="46"/>
      <c r="K38" s="12">
        <f t="shared" si="5"/>
        <v>1314</v>
      </c>
      <c r="L38" s="34"/>
      <c r="M38" s="46"/>
      <c r="N38" s="46"/>
      <c r="O38" s="65">
        <f t="shared" si="1"/>
        <v>1314</v>
      </c>
      <c r="P38" s="65">
        <f t="shared" si="2"/>
        <v>0</v>
      </c>
    </row>
    <row r="39" spans="1:16" ht="33">
      <c r="A39" s="2" t="s">
        <v>42</v>
      </c>
      <c r="B39" s="1" t="s">
        <v>62</v>
      </c>
      <c r="C39" s="1" t="s">
        <v>14</v>
      </c>
      <c r="D39" s="1" t="s">
        <v>28</v>
      </c>
      <c r="E39" s="1" t="s">
        <v>59</v>
      </c>
      <c r="F39" s="1" t="s">
        <v>17</v>
      </c>
      <c r="G39" s="3">
        <v>1314</v>
      </c>
      <c r="H39" s="3"/>
      <c r="I39" s="46"/>
      <c r="J39" s="46"/>
      <c r="K39" s="12">
        <f t="shared" si="5"/>
        <v>1314</v>
      </c>
      <c r="L39" s="34"/>
      <c r="M39" s="46"/>
      <c r="N39" s="46"/>
      <c r="O39" s="65">
        <f t="shared" si="1"/>
        <v>1314</v>
      </c>
      <c r="P39" s="65">
        <f t="shared" si="2"/>
        <v>0</v>
      </c>
    </row>
    <row r="40" spans="1:16" ht="18.75">
      <c r="A40" s="7" t="s">
        <v>36</v>
      </c>
      <c r="B40" s="8">
        <v>914</v>
      </c>
      <c r="C40" s="8" t="s">
        <v>35</v>
      </c>
      <c r="D40" s="8" t="s">
        <v>13</v>
      </c>
      <c r="E40" s="8"/>
      <c r="F40" s="8"/>
      <c r="G40" s="50">
        <f t="shared" ref="G40:H44" si="8">G41</f>
        <v>9943</v>
      </c>
      <c r="H40" s="50">
        <f t="shared" si="8"/>
        <v>0</v>
      </c>
      <c r="I40" s="46"/>
      <c r="J40" s="46"/>
      <c r="K40" s="32">
        <f t="shared" si="5"/>
        <v>9943</v>
      </c>
      <c r="L40" s="34"/>
      <c r="M40" s="46"/>
      <c r="N40" s="46"/>
      <c r="O40" s="64">
        <f t="shared" si="1"/>
        <v>9943</v>
      </c>
      <c r="P40" s="65">
        <f t="shared" si="2"/>
        <v>0</v>
      </c>
    </row>
    <row r="41" spans="1:16">
      <c r="A41" s="2" t="s">
        <v>21</v>
      </c>
      <c r="B41" s="1">
        <v>914</v>
      </c>
      <c r="C41" s="1" t="s">
        <v>35</v>
      </c>
      <c r="D41" s="1" t="s">
        <v>13</v>
      </c>
      <c r="E41" s="1" t="s">
        <v>22</v>
      </c>
      <c r="F41" s="1"/>
      <c r="G41" s="12">
        <f t="shared" si="8"/>
        <v>9943</v>
      </c>
      <c r="H41" s="12">
        <f t="shared" si="8"/>
        <v>0</v>
      </c>
      <c r="I41" s="46"/>
      <c r="J41" s="46"/>
      <c r="K41" s="12">
        <f t="shared" si="5"/>
        <v>9943</v>
      </c>
      <c r="L41" s="34"/>
      <c r="M41" s="46"/>
      <c r="N41" s="46"/>
      <c r="O41" s="65">
        <f t="shared" si="1"/>
        <v>9943</v>
      </c>
      <c r="P41" s="65">
        <f t="shared" si="2"/>
        <v>0</v>
      </c>
    </row>
    <row r="42" spans="1:16">
      <c r="A42" s="2" t="s">
        <v>10</v>
      </c>
      <c r="B42" s="1">
        <f>B41</f>
        <v>914</v>
      </c>
      <c r="C42" s="1" t="s">
        <v>35</v>
      </c>
      <c r="D42" s="1" t="s">
        <v>13</v>
      </c>
      <c r="E42" s="1" t="s">
        <v>23</v>
      </c>
      <c r="F42" s="1"/>
      <c r="G42" s="12">
        <f t="shared" si="8"/>
        <v>9943</v>
      </c>
      <c r="H42" s="12">
        <f t="shared" si="8"/>
        <v>0</v>
      </c>
      <c r="I42" s="46"/>
      <c r="J42" s="46"/>
      <c r="K42" s="12">
        <f t="shared" si="5"/>
        <v>9943</v>
      </c>
      <c r="L42" s="34"/>
      <c r="M42" s="46"/>
      <c r="N42" s="46"/>
      <c r="O42" s="65">
        <f t="shared" si="1"/>
        <v>9943</v>
      </c>
      <c r="P42" s="65">
        <f t="shared" si="2"/>
        <v>0</v>
      </c>
    </row>
    <row r="43" spans="1:16">
      <c r="A43" s="2" t="s">
        <v>37</v>
      </c>
      <c r="B43" s="1">
        <f>B42</f>
        <v>914</v>
      </c>
      <c r="C43" s="1" t="s">
        <v>35</v>
      </c>
      <c r="D43" s="1" t="s">
        <v>13</v>
      </c>
      <c r="E43" s="1" t="s">
        <v>49</v>
      </c>
      <c r="F43" s="1"/>
      <c r="G43" s="12">
        <f t="shared" si="8"/>
        <v>9943</v>
      </c>
      <c r="H43" s="12">
        <f t="shared" si="8"/>
        <v>0</v>
      </c>
      <c r="I43" s="46"/>
      <c r="J43" s="46"/>
      <c r="K43" s="12">
        <f t="shared" si="5"/>
        <v>9943</v>
      </c>
      <c r="L43" s="34"/>
      <c r="M43" s="46"/>
      <c r="N43" s="46"/>
      <c r="O43" s="65">
        <f t="shared" si="1"/>
        <v>9943</v>
      </c>
      <c r="P43" s="65">
        <f t="shared" si="2"/>
        <v>0</v>
      </c>
    </row>
    <row r="44" spans="1:16" ht="33">
      <c r="A44" s="2" t="s">
        <v>54</v>
      </c>
      <c r="B44" s="1">
        <f>B43</f>
        <v>914</v>
      </c>
      <c r="C44" s="1" t="s">
        <v>35</v>
      </c>
      <c r="D44" s="1" t="s">
        <v>13</v>
      </c>
      <c r="E44" s="1" t="s">
        <v>49</v>
      </c>
      <c r="F44" s="1" t="s">
        <v>15</v>
      </c>
      <c r="G44" s="12">
        <f t="shared" si="8"/>
        <v>9943</v>
      </c>
      <c r="H44" s="12">
        <f t="shared" si="8"/>
        <v>0</v>
      </c>
      <c r="I44" s="46"/>
      <c r="J44" s="46"/>
      <c r="K44" s="12">
        <f t="shared" si="5"/>
        <v>9943</v>
      </c>
      <c r="L44" s="34"/>
      <c r="M44" s="46"/>
      <c r="N44" s="46"/>
      <c r="O44" s="65">
        <f t="shared" si="1"/>
        <v>9943</v>
      </c>
      <c r="P44" s="65">
        <f t="shared" si="2"/>
        <v>0</v>
      </c>
    </row>
    <row r="45" spans="1:16" ht="33">
      <c r="A45" s="2" t="s">
        <v>42</v>
      </c>
      <c r="B45" s="1">
        <f>B44</f>
        <v>914</v>
      </c>
      <c r="C45" s="1" t="s">
        <v>35</v>
      </c>
      <c r="D45" s="1" t="s">
        <v>13</v>
      </c>
      <c r="E45" s="1" t="s">
        <v>49</v>
      </c>
      <c r="F45" s="1" t="s">
        <v>17</v>
      </c>
      <c r="G45" s="3">
        <v>9943</v>
      </c>
      <c r="H45" s="3"/>
      <c r="I45" s="46"/>
      <c r="J45" s="46"/>
      <c r="K45" s="12">
        <f t="shared" si="5"/>
        <v>9943</v>
      </c>
      <c r="L45" s="34"/>
      <c r="M45" s="46"/>
      <c r="N45" s="46"/>
      <c r="O45" s="65">
        <f t="shared" si="1"/>
        <v>9943</v>
      </c>
      <c r="P45" s="65">
        <f t="shared" si="2"/>
        <v>0</v>
      </c>
    </row>
    <row r="46" spans="1:16" ht="18.75">
      <c r="A46" s="14" t="s">
        <v>38</v>
      </c>
      <c r="B46" s="8">
        <v>914</v>
      </c>
      <c r="C46" s="8" t="s">
        <v>35</v>
      </c>
      <c r="D46" s="8" t="s">
        <v>29</v>
      </c>
      <c r="E46" s="8"/>
      <c r="F46" s="8"/>
      <c r="G46" s="50">
        <f>G58+G47</f>
        <v>11683</v>
      </c>
      <c r="H46" s="50">
        <f>H58+H47</f>
        <v>0</v>
      </c>
      <c r="I46" s="24">
        <f>I47</f>
        <v>21053</v>
      </c>
      <c r="J46" s="24">
        <f>J47</f>
        <v>20000</v>
      </c>
      <c r="K46" s="32">
        <f t="shared" si="5"/>
        <v>32736</v>
      </c>
      <c r="L46" s="32">
        <f>L47</f>
        <v>20000</v>
      </c>
      <c r="M46" s="46"/>
      <c r="N46" s="46"/>
      <c r="O46" s="64">
        <f t="shared" si="1"/>
        <v>32736</v>
      </c>
      <c r="P46" s="64">
        <f t="shared" si="2"/>
        <v>20000</v>
      </c>
    </row>
    <row r="47" spans="1:16" ht="33.75">
      <c r="A47" s="2" t="s">
        <v>55</v>
      </c>
      <c r="B47" s="1">
        <v>914</v>
      </c>
      <c r="C47" s="1" t="s">
        <v>35</v>
      </c>
      <c r="D47" s="1" t="s">
        <v>29</v>
      </c>
      <c r="E47" s="1" t="s">
        <v>56</v>
      </c>
      <c r="F47" s="8"/>
      <c r="G47" s="3">
        <f>G55</f>
        <v>8704</v>
      </c>
      <c r="H47" s="3">
        <f>H55</f>
        <v>0</v>
      </c>
      <c r="I47" s="25">
        <f>I52+I55+I48</f>
        <v>21053</v>
      </c>
      <c r="J47" s="25">
        <f>J48+J52</f>
        <v>20000</v>
      </c>
      <c r="K47" s="12">
        <f t="shared" si="5"/>
        <v>29757</v>
      </c>
      <c r="L47" s="12">
        <f>L52</f>
        <v>20000</v>
      </c>
      <c r="M47" s="46"/>
      <c r="N47" s="46"/>
      <c r="O47" s="65">
        <f t="shared" si="1"/>
        <v>29757</v>
      </c>
      <c r="P47" s="65">
        <f t="shared" si="2"/>
        <v>20000</v>
      </c>
    </row>
    <row r="48" spans="1:16" s="60" customFormat="1" ht="18.75" hidden="1">
      <c r="A48" s="53" t="s">
        <v>10</v>
      </c>
      <c r="B48" s="54">
        <v>914</v>
      </c>
      <c r="C48" s="54" t="s">
        <v>35</v>
      </c>
      <c r="D48" s="54" t="s">
        <v>29</v>
      </c>
      <c r="E48" s="54" t="s">
        <v>98</v>
      </c>
      <c r="F48" s="55"/>
      <c r="G48" s="56"/>
      <c r="H48" s="56"/>
      <c r="I48" s="57">
        <f>I49</f>
        <v>0</v>
      </c>
      <c r="J48" s="58"/>
      <c r="K48" s="59">
        <f t="shared" si="5"/>
        <v>0</v>
      </c>
      <c r="L48" s="58"/>
      <c r="M48" s="46"/>
      <c r="N48" s="46"/>
      <c r="O48" s="65">
        <f t="shared" si="1"/>
        <v>0</v>
      </c>
      <c r="P48" s="65">
        <f t="shared" si="2"/>
        <v>0</v>
      </c>
    </row>
    <row r="49" spans="1:16" s="60" customFormat="1" ht="18.75" hidden="1">
      <c r="A49" s="53" t="s">
        <v>39</v>
      </c>
      <c r="B49" s="54">
        <v>914</v>
      </c>
      <c r="C49" s="54" t="s">
        <v>35</v>
      </c>
      <c r="D49" s="54" t="s">
        <v>29</v>
      </c>
      <c r="E49" s="54" t="s">
        <v>99</v>
      </c>
      <c r="F49" s="55"/>
      <c r="G49" s="56"/>
      <c r="H49" s="56"/>
      <c r="I49" s="57">
        <f>I50</f>
        <v>0</v>
      </c>
      <c r="J49" s="58"/>
      <c r="K49" s="59">
        <f t="shared" si="5"/>
        <v>0</v>
      </c>
      <c r="L49" s="58"/>
      <c r="M49" s="46"/>
      <c r="N49" s="46"/>
      <c r="O49" s="65">
        <f t="shared" si="1"/>
        <v>0</v>
      </c>
      <c r="P49" s="65">
        <f t="shared" si="2"/>
        <v>0</v>
      </c>
    </row>
    <row r="50" spans="1:16" s="60" customFormat="1" ht="33" hidden="1">
      <c r="A50" s="53" t="s">
        <v>46</v>
      </c>
      <c r="B50" s="54">
        <v>914</v>
      </c>
      <c r="C50" s="54" t="s">
        <v>35</v>
      </c>
      <c r="D50" s="54" t="s">
        <v>29</v>
      </c>
      <c r="E50" s="54" t="s">
        <v>99</v>
      </c>
      <c r="F50" s="54" t="s">
        <v>47</v>
      </c>
      <c r="G50" s="56"/>
      <c r="H50" s="56"/>
      <c r="I50" s="57">
        <f>I51</f>
        <v>0</v>
      </c>
      <c r="J50" s="58"/>
      <c r="K50" s="59">
        <f t="shared" si="5"/>
        <v>0</v>
      </c>
      <c r="L50" s="58"/>
      <c r="M50" s="46"/>
      <c r="N50" s="46"/>
      <c r="O50" s="65">
        <f t="shared" si="1"/>
        <v>0</v>
      </c>
      <c r="P50" s="65">
        <f t="shared" si="2"/>
        <v>0</v>
      </c>
    </row>
    <row r="51" spans="1:16" s="60" customFormat="1" hidden="1">
      <c r="A51" s="53" t="s">
        <v>39</v>
      </c>
      <c r="B51" s="54">
        <v>914</v>
      </c>
      <c r="C51" s="54" t="s">
        <v>35</v>
      </c>
      <c r="D51" s="54" t="s">
        <v>29</v>
      </c>
      <c r="E51" s="54" t="s">
        <v>99</v>
      </c>
      <c r="F51" s="54" t="s">
        <v>48</v>
      </c>
      <c r="G51" s="56"/>
      <c r="H51" s="56"/>
      <c r="I51" s="57">
        <f>5019-5019</f>
        <v>0</v>
      </c>
      <c r="J51" s="58"/>
      <c r="K51" s="59">
        <f t="shared" si="5"/>
        <v>0</v>
      </c>
      <c r="L51" s="58"/>
      <c r="M51" s="46"/>
      <c r="N51" s="46"/>
      <c r="O51" s="65">
        <f t="shared" si="1"/>
        <v>0</v>
      </c>
      <c r="P51" s="65">
        <f t="shared" si="2"/>
        <v>0</v>
      </c>
    </row>
    <row r="52" spans="1:16" ht="74.25" customHeight="1">
      <c r="A52" s="66" t="s">
        <v>87</v>
      </c>
      <c r="B52" s="67" t="s">
        <v>62</v>
      </c>
      <c r="C52" s="67" t="s">
        <v>35</v>
      </c>
      <c r="D52" s="67" t="s">
        <v>29</v>
      </c>
      <c r="E52" s="33" t="s">
        <v>88</v>
      </c>
      <c r="F52" s="68"/>
      <c r="G52" s="3"/>
      <c r="H52" s="3"/>
      <c r="I52" s="63">
        <f>I53</f>
        <v>29757</v>
      </c>
      <c r="J52" s="63">
        <f>J53</f>
        <v>20000</v>
      </c>
      <c r="K52" s="12">
        <f t="shared" si="5"/>
        <v>29757</v>
      </c>
      <c r="L52" s="65">
        <f>L53</f>
        <v>20000</v>
      </c>
      <c r="M52" s="46"/>
      <c r="N52" s="46"/>
      <c r="O52" s="65">
        <f t="shared" si="1"/>
        <v>29757</v>
      </c>
      <c r="P52" s="65">
        <f t="shared" si="2"/>
        <v>20000</v>
      </c>
    </row>
    <row r="53" spans="1:16" ht="33">
      <c r="A53" s="2" t="s">
        <v>46</v>
      </c>
      <c r="B53" s="69" t="s">
        <v>62</v>
      </c>
      <c r="C53" s="69" t="s">
        <v>35</v>
      </c>
      <c r="D53" s="69" t="s">
        <v>29</v>
      </c>
      <c r="E53" s="33" t="s">
        <v>88</v>
      </c>
      <c r="F53" s="69" t="s">
        <v>47</v>
      </c>
      <c r="G53" s="3"/>
      <c r="H53" s="3"/>
      <c r="I53" s="63">
        <f>I54</f>
        <v>29757</v>
      </c>
      <c r="J53" s="63">
        <f>J54</f>
        <v>20000</v>
      </c>
      <c r="K53" s="12">
        <f t="shared" si="5"/>
        <v>29757</v>
      </c>
      <c r="L53" s="65">
        <f>L54</f>
        <v>20000</v>
      </c>
      <c r="M53" s="46"/>
      <c r="N53" s="46"/>
      <c r="O53" s="65">
        <f t="shared" si="1"/>
        <v>29757</v>
      </c>
      <c r="P53" s="65">
        <f t="shared" si="2"/>
        <v>20000</v>
      </c>
    </row>
    <row r="54" spans="1:16">
      <c r="A54" s="2" t="s">
        <v>39</v>
      </c>
      <c r="B54" s="69" t="s">
        <v>62</v>
      </c>
      <c r="C54" s="69" t="s">
        <v>35</v>
      </c>
      <c r="D54" s="69" t="s">
        <v>29</v>
      </c>
      <c r="E54" s="33" t="s">
        <v>88</v>
      </c>
      <c r="F54" s="69" t="s">
        <v>48</v>
      </c>
      <c r="G54" s="3"/>
      <c r="H54" s="3"/>
      <c r="I54" s="63">
        <f>8704+1053+20000</f>
        <v>29757</v>
      </c>
      <c r="J54" s="63">
        <v>20000</v>
      </c>
      <c r="K54" s="12">
        <f t="shared" si="5"/>
        <v>29757</v>
      </c>
      <c r="L54" s="65">
        <f>H54+J54</f>
        <v>20000</v>
      </c>
      <c r="M54" s="46"/>
      <c r="N54" s="46"/>
      <c r="O54" s="65">
        <f t="shared" si="1"/>
        <v>29757</v>
      </c>
      <c r="P54" s="65">
        <f t="shared" si="2"/>
        <v>20000</v>
      </c>
    </row>
    <row r="55" spans="1:16" ht="49.5" hidden="1">
      <c r="A55" s="2" t="s">
        <v>74</v>
      </c>
      <c r="B55" s="1">
        <v>914</v>
      </c>
      <c r="C55" s="1" t="s">
        <v>35</v>
      </c>
      <c r="D55" s="1" t="s">
        <v>29</v>
      </c>
      <c r="E55" s="1" t="s">
        <v>75</v>
      </c>
      <c r="F55" s="1"/>
      <c r="G55" s="3">
        <f t="shared" ref="G55:H56" si="9">G56</f>
        <v>8704</v>
      </c>
      <c r="H55" s="3">
        <f t="shared" si="9"/>
        <v>0</v>
      </c>
      <c r="I55" s="47">
        <f>I56</f>
        <v>-8704</v>
      </c>
      <c r="J55" s="46"/>
      <c r="K55" s="12">
        <f t="shared" si="5"/>
        <v>0</v>
      </c>
      <c r="L55" s="34"/>
      <c r="M55" s="46"/>
      <c r="N55" s="46"/>
      <c r="O55" s="65">
        <f t="shared" si="1"/>
        <v>0</v>
      </c>
      <c r="P55" s="65">
        <f t="shared" si="2"/>
        <v>0</v>
      </c>
    </row>
    <row r="56" spans="1:16" ht="33" hidden="1">
      <c r="A56" s="2" t="s">
        <v>46</v>
      </c>
      <c r="B56" s="1">
        <v>914</v>
      </c>
      <c r="C56" s="1" t="s">
        <v>35</v>
      </c>
      <c r="D56" s="1" t="s">
        <v>29</v>
      </c>
      <c r="E56" s="1" t="s">
        <v>75</v>
      </c>
      <c r="F56" s="1" t="s">
        <v>47</v>
      </c>
      <c r="G56" s="3">
        <f t="shared" si="9"/>
        <v>8704</v>
      </c>
      <c r="H56" s="3">
        <f t="shared" si="9"/>
        <v>0</v>
      </c>
      <c r="I56" s="47">
        <f>I57</f>
        <v>-8704</v>
      </c>
      <c r="J56" s="46"/>
      <c r="K56" s="12">
        <f t="shared" si="5"/>
        <v>0</v>
      </c>
      <c r="L56" s="34"/>
      <c r="M56" s="46"/>
      <c r="N56" s="46"/>
      <c r="O56" s="65">
        <f t="shared" si="1"/>
        <v>0</v>
      </c>
      <c r="P56" s="65">
        <f t="shared" si="2"/>
        <v>0</v>
      </c>
    </row>
    <row r="57" spans="1:16" hidden="1">
      <c r="A57" s="2" t="s">
        <v>39</v>
      </c>
      <c r="B57" s="1">
        <v>914</v>
      </c>
      <c r="C57" s="1" t="s">
        <v>35</v>
      </c>
      <c r="D57" s="1" t="s">
        <v>29</v>
      </c>
      <c r="E57" s="1" t="s">
        <v>75</v>
      </c>
      <c r="F57" s="1" t="s">
        <v>48</v>
      </c>
      <c r="G57" s="3">
        <v>8704</v>
      </c>
      <c r="H57" s="3"/>
      <c r="I57" s="47">
        <v>-8704</v>
      </c>
      <c r="J57" s="46"/>
      <c r="K57" s="12">
        <f t="shared" si="5"/>
        <v>0</v>
      </c>
      <c r="L57" s="34"/>
      <c r="M57" s="46"/>
      <c r="N57" s="46"/>
      <c r="O57" s="65">
        <f t="shared" si="1"/>
        <v>0</v>
      </c>
      <c r="P57" s="65">
        <f t="shared" si="2"/>
        <v>0</v>
      </c>
    </row>
    <row r="58" spans="1:16">
      <c r="A58" s="2" t="s">
        <v>21</v>
      </c>
      <c r="B58" s="1">
        <v>914</v>
      </c>
      <c r="C58" s="1" t="s">
        <v>35</v>
      </c>
      <c r="D58" s="1" t="s">
        <v>29</v>
      </c>
      <c r="E58" s="1" t="s">
        <v>22</v>
      </c>
      <c r="F58" s="1"/>
      <c r="G58" s="12">
        <f t="shared" ref="G58:H61" si="10">G59</f>
        <v>2979</v>
      </c>
      <c r="H58" s="12">
        <f t="shared" si="10"/>
        <v>0</v>
      </c>
      <c r="I58" s="46"/>
      <c r="J58" s="46"/>
      <c r="K58" s="12">
        <f t="shared" si="5"/>
        <v>2979</v>
      </c>
      <c r="L58" s="34"/>
      <c r="M58" s="46"/>
      <c r="N58" s="46"/>
      <c r="O58" s="65">
        <f t="shared" si="1"/>
        <v>2979</v>
      </c>
      <c r="P58" s="65">
        <f t="shared" si="2"/>
        <v>0</v>
      </c>
    </row>
    <row r="59" spans="1:16">
      <c r="A59" s="2" t="s">
        <v>10</v>
      </c>
      <c r="B59" s="1">
        <v>914</v>
      </c>
      <c r="C59" s="1" t="s">
        <v>35</v>
      </c>
      <c r="D59" s="1" t="s">
        <v>29</v>
      </c>
      <c r="E59" s="1" t="s">
        <v>23</v>
      </c>
      <c r="F59" s="1"/>
      <c r="G59" s="12">
        <f t="shared" si="10"/>
        <v>2979</v>
      </c>
      <c r="H59" s="12">
        <f t="shared" si="10"/>
        <v>0</v>
      </c>
      <c r="I59" s="46"/>
      <c r="J59" s="46"/>
      <c r="K59" s="12">
        <f t="shared" si="5"/>
        <v>2979</v>
      </c>
      <c r="L59" s="34"/>
      <c r="M59" s="46"/>
      <c r="N59" s="46"/>
      <c r="O59" s="65">
        <f t="shared" si="1"/>
        <v>2979</v>
      </c>
      <c r="P59" s="65">
        <f t="shared" si="2"/>
        <v>0</v>
      </c>
    </row>
    <row r="60" spans="1:16">
      <c r="A60" s="2" t="s">
        <v>39</v>
      </c>
      <c r="B60" s="1">
        <v>914</v>
      </c>
      <c r="C60" s="1" t="s">
        <v>35</v>
      </c>
      <c r="D60" s="1" t="s">
        <v>29</v>
      </c>
      <c r="E60" s="1" t="s">
        <v>45</v>
      </c>
      <c r="F60" s="1"/>
      <c r="G60" s="12">
        <f t="shared" si="10"/>
        <v>2979</v>
      </c>
      <c r="H60" s="12">
        <f t="shared" si="10"/>
        <v>0</v>
      </c>
      <c r="I60" s="46"/>
      <c r="J60" s="46"/>
      <c r="K60" s="12">
        <f t="shared" si="5"/>
        <v>2979</v>
      </c>
      <c r="L60" s="34"/>
      <c r="M60" s="46"/>
      <c r="N60" s="46"/>
      <c r="O60" s="65">
        <f t="shared" si="1"/>
        <v>2979</v>
      </c>
      <c r="P60" s="65">
        <f t="shared" si="2"/>
        <v>0</v>
      </c>
    </row>
    <row r="61" spans="1:16" ht="33">
      <c r="A61" s="2" t="s">
        <v>46</v>
      </c>
      <c r="B61" s="1">
        <v>914</v>
      </c>
      <c r="C61" s="1" t="s">
        <v>35</v>
      </c>
      <c r="D61" s="1" t="s">
        <v>29</v>
      </c>
      <c r="E61" s="1" t="s">
        <v>45</v>
      </c>
      <c r="F61" s="1" t="s">
        <v>47</v>
      </c>
      <c r="G61" s="12">
        <f t="shared" si="10"/>
        <v>2979</v>
      </c>
      <c r="H61" s="12">
        <f t="shared" si="10"/>
        <v>0</v>
      </c>
      <c r="I61" s="46"/>
      <c r="J61" s="46"/>
      <c r="K61" s="12">
        <f t="shared" si="5"/>
        <v>2979</v>
      </c>
      <c r="L61" s="34"/>
      <c r="M61" s="46"/>
      <c r="N61" s="46"/>
      <c r="O61" s="65">
        <f t="shared" si="1"/>
        <v>2979</v>
      </c>
      <c r="P61" s="65">
        <f t="shared" si="2"/>
        <v>0</v>
      </c>
    </row>
    <row r="62" spans="1:16">
      <c r="A62" s="2" t="s">
        <v>39</v>
      </c>
      <c r="B62" s="1">
        <v>914</v>
      </c>
      <c r="C62" s="1" t="s">
        <v>35</v>
      </c>
      <c r="D62" s="1" t="s">
        <v>29</v>
      </c>
      <c r="E62" s="1" t="s">
        <v>45</v>
      </c>
      <c r="F62" s="1" t="s">
        <v>48</v>
      </c>
      <c r="G62" s="3">
        <v>2979</v>
      </c>
      <c r="H62" s="3"/>
      <c r="I62" s="46"/>
      <c r="J62" s="46"/>
      <c r="K62" s="12">
        <f t="shared" si="5"/>
        <v>2979</v>
      </c>
      <c r="L62" s="34"/>
      <c r="M62" s="46"/>
      <c r="N62" s="46"/>
      <c r="O62" s="65">
        <f t="shared" si="1"/>
        <v>2979</v>
      </c>
      <c r="P62" s="65">
        <f t="shared" si="2"/>
        <v>0</v>
      </c>
    </row>
    <row r="63" spans="1:16" ht="18.75">
      <c r="A63" s="7" t="s">
        <v>50</v>
      </c>
      <c r="B63" s="17" t="s">
        <v>62</v>
      </c>
      <c r="C63" s="17" t="s">
        <v>7</v>
      </c>
      <c r="D63" s="17" t="s">
        <v>13</v>
      </c>
      <c r="E63" s="11"/>
      <c r="F63" s="11"/>
      <c r="G63" s="49">
        <f t="shared" ref="G63" si="11">G64</f>
        <v>6083</v>
      </c>
      <c r="H63" s="49">
        <f t="shared" ref="H63" si="12">H64</f>
        <v>0</v>
      </c>
      <c r="I63" s="25">
        <f t="shared" ref="I63:J66" si="13">I64</f>
        <v>85664</v>
      </c>
      <c r="J63" s="25">
        <f t="shared" si="13"/>
        <v>85664</v>
      </c>
      <c r="K63" s="32">
        <f t="shared" si="5"/>
        <v>91747</v>
      </c>
      <c r="L63" s="12">
        <f>L64</f>
        <v>85664</v>
      </c>
      <c r="M63" s="46"/>
      <c r="N63" s="46"/>
      <c r="O63" s="64">
        <f t="shared" si="1"/>
        <v>91747</v>
      </c>
      <c r="P63" s="64">
        <f t="shared" si="2"/>
        <v>85664</v>
      </c>
    </row>
    <row r="64" spans="1:16" ht="40.5" customHeight="1">
      <c r="A64" s="13" t="s">
        <v>67</v>
      </c>
      <c r="B64" s="1" t="s">
        <v>62</v>
      </c>
      <c r="C64" s="1" t="s">
        <v>7</v>
      </c>
      <c r="D64" s="1" t="s">
        <v>13</v>
      </c>
      <c r="E64" s="1" t="s">
        <v>51</v>
      </c>
      <c r="F64" s="1"/>
      <c r="G64" s="3">
        <f>G65</f>
        <v>6083</v>
      </c>
      <c r="H64" s="3"/>
      <c r="I64" s="47">
        <f t="shared" si="13"/>
        <v>85664</v>
      </c>
      <c r="J64" s="47">
        <f t="shared" si="13"/>
        <v>85664</v>
      </c>
      <c r="K64" s="12">
        <f t="shared" si="5"/>
        <v>91747</v>
      </c>
      <c r="L64" s="12">
        <f>H64+J64</f>
        <v>85664</v>
      </c>
      <c r="M64" s="46"/>
      <c r="N64" s="46"/>
      <c r="O64" s="65">
        <f t="shared" si="1"/>
        <v>91747</v>
      </c>
      <c r="P64" s="65">
        <f t="shared" si="2"/>
        <v>85664</v>
      </c>
    </row>
    <row r="65" spans="1:16">
      <c r="A65" s="2" t="s">
        <v>69</v>
      </c>
      <c r="B65" s="1" t="s">
        <v>62</v>
      </c>
      <c r="C65" s="1" t="s">
        <v>7</v>
      </c>
      <c r="D65" s="1" t="s">
        <v>13</v>
      </c>
      <c r="E65" s="1" t="s">
        <v>70</v>
      </c>
      <c r="F65" s="1"/>
      <c r="G65" s="3">
        <f t="shared" ref="G65:H66" si="14">G66</f>
        <v>6083</v>
      </c>
      <c r="H65" s="3">
        <f t="shared" si="14"/>
        <v>0</v>
      </c>
      <c r="I65" s="47">
        <f t="shared" si="13"/>
        <v>85664</v>
      </c>
      <c r="J65" s="47">
        <f t="shared" si="13"/>
        <v>85664</v>
      </c>
      <c r="K65" s="12">
        <f t="shared" si="5"/>
        <v>91747</v>
      </c>
      <c r="L65" s="12">
        <f>H65+J65</f>
        <v>85664</v>
      </c>
      <c r="M65" s="46"/>
      <c r="N65" s="46"/>
      <c r="O65" s="65">
        <f t="shared" si="1"/>
        <v>91747</v>
      </c>
      <c r="P65" s="65">
        <f t="shared" si="2"/>
        <v>85664</v>
      </c>
    </row>
    <row r="66" spans="1:16" ht="33">
      <c r="A66" s="2" t="s">
        <v>46</v>
      </c>
      <c r="B66" s="1" t="s">
        <v>62</v>
      </c>
      <c r="C66" s="1" t="s">
        <v>7</v>
      </c>
      <c r="D66" s="1" t="s">
        <v>13</v>
      </c>
      <c r="E66" s="1" t="s">
        <v>70</v>
      </c>
      <c r="F66" s="1" t="s">
        <v>47</v>
      </c>
      <c r="G66" s="3">
        <f t="shared" si="14"/>
        <v>6083</v>
      </c>
      <c r="H66" s="3">
        <f t="shared" si="14"/>
        <v>0</v>
      </c>
      <c r="I66" s="47">
        <f t="shared" si="13"/>
        <v>85664</v>
      </c>
      <c r="J66" s="47">
        <f t="shared" si="13"/>
        <v>85664</v>
      </c>
      <c r="K66" s="12">
        <f t="shared" si="5"/>
        <v>91747</v>
      </c>
      <c r="L66" s="12">
        <f>H66+J66</f>
        <v>85664</v>
      </c>
      <c r="M66" s="46"/>
      <c r="N66" s="46"/>
      <c r="O66" s="65">
        <f t="shared" si="1"/>
        <v>91747</v>
      </c>
      <c r="P66" s="65">
        <f t="shared" si="2"/>
        <v>85664</v>
      </c>
    </row>
    <row r="67" spans="1:16">
      <c r="A67" s="2" t="s">
        <v>39</v>
      </c>
      <c r="B67" s="1" t="s">
        <v>62</v>
      </c>
      <c r="C67" s="1" t="s">
        <v>7</v>
      </c>
      <c r="D67" s="1" t="s">
        <v>13</v>
      </c>
      <c r="E67" s="1" t="s">
        <v>70</v>
      </c>
      <c r="F67" s="1" t="s">
        <v>48</v>
      </c>
      <c r="G67" s="3">
        <v>6083</v>
      </c>
      <c r="H67" s="3"/>
      <c r="I67" s="47">
        <v>85664</v>
      </c>
      <c r="J67" s="47">
        <v>85664</v>
      </c>
      <c r="K67" s="12">
        <f t="shared" si="5"/>
        <v>91747</v>
      </c>
      <c r="L67" s="12">
        <f>H67+J67</f>
        <v>85664</v>
      </c>
      <c r="M67" s="46"/>
      <c r="N67" s="46"/>
      <c r="O67" s="65">
        <f t="shared" si="1"/>
        <v>91747</v>
      </c>
      <c r="P67" s="65">
        <f t="shared" si="2"/>
        <v>85664</v>
      </c>
    </row>
    <row r="68" spans="1:16" ht="18.75">
      <c r="A68" s="7" t="s">
        <v>6</v>
      </c>
      <c r="B68" s="8">
        <v>914</v>
      </c>
      <c r="C68" s="8" t="s">
        <v>7</v>
      </c>
      <c r="D68" s="8" t="s">
        <v>8</v>
      </c>
      <c r="E68" s="8"/>
      <c r="F68" s="8"/>
      <c r="G68" s="49">
        <f t="shared" ref="G68:H68" si="15">G69</f>
        <v>6154</v>
      </c>
      <c r="H68" s="49">
        <f t="shared" si="15"/>
        <v>0</v>
      </c>
      <c r="I68" s="52">
        <f>I69</f>
        <v>0</v>
      </c>
      <c r="J68" s="46"/>
      <c r="K68" s="32">
        <f t="shared" si="5"/>
        <v>6154</v>
      </c>
      <c r="L68" s="34"/>
      <c r="M68" s="46"/>
      <c r="N68" s="46"/>
      <c r="O68" s="64">
        <f t="shared" si="1"/>
        <v>6154</v>
      </c>
      <c r="P68" s="65">
        <f t="shared" si="2"/>
        <v>0</v>
      </c>
    </row>
    <row r="69" spans="1:16" ht="43.5" customHeight="1">
      <c r="A69" s="13" t="s">
        <v>67</v>
      </c>
      <c r="B69" s="1">
        <v>914</v>
      </c>
      <c r="C69" s="1" t="s">
        <v>7</v>
      </c>
      <c r="D69" s="1" t="s">
        <v>8</v>
      </c>
      <c r="E69" s="1" t="s">
        <v>51</v>
      </c>
      <c r="F69" s="1"/>
      <c r="G69" s="12">
        <f t="shared" ref="G69:H72" si="16">G70</f>
        <v>6154</v>
      </c>
      <c r="H69" s="12">
        <f t="shared" si="16"/>
        <v>0</v>
      </c>
      <c r="I69" s="47">
        <f>I70</f>
        <v>0</v>
      </c>
      <c r="J69" s="46"/>
      <c r="K69" s="12">
        <f t="shared" si="5"/>
        <v>6154</v>
      </c>
      <c r="L69" s="34"/>
      <c r="M69" s="46"/>
      <c r="N69" s="46"/>
      <c r="O69" s="65">
        <f t="shared" si="1"/>
        <v>6154</v>
      </c>
      <c r="P69" s="65">
        <f t="shared" si="2"/>
        <v>0</v>
      </c>
    </row>
    <row r="70" spans="1:16">
      <c r="A70" s="2" t="s">
        <v>10</v>
      </c>
      <c r="B70" s="1">
        <v>914</v>
      </c>
      <c r="C70" s="1" t="s">
        <v>7</v>
      </c>
      <c r="D70" s="1" t="s">
        <v>8</v>
      </c>
      <c r="E70" s="1" t="s">
        <v>52</v>
      </c>
      <c r="F70" s="1"/>
      <c r="G70" s="12">
        <f t="shared" si="16"/>
        <v>6154</v>
      </c>
      <c r="H70" s="12">
        <f t="shared" si="16"/>
        <v>0</v>
      </c>
      <c r="I70" s="47">
        <f>I71</f>
        <v>0</v>
      </c>
      <c r="J70" s="46"/>
      <c r="K70" s="12">
        <f t="shared" si="5"/>
        <v>6154</v>
      </c>
      <c r="L70" s="34"/>
      <c r="M70" s="46"/>
      <c r="N70" s="46"/>
      <c r="O70" s="65">
        <f t="shared" si="1"/>
        <v>6154</v>
      </c>
      <c r="P70" s="65">
        <f t="shared" si="2"/>
        <v>0</v>
      </c>
    </row>
    <row r="71" spans="1:16">
      <c r="A71" s="2" t="s">
        <v>39</v>
      </c>
      <c r="B71" s="1">
        <v>914</v>
      </c>
      <c r="C71" s="1" t="s">
        <v>7</v>
      </c>
      <c r="D71" s="1" t="s">
        <v>8</v>
      </c>
      <c r="E71" s="1" t="s">
        <v>53</v>
      </c>
      <c r="F71" s="1"/>
      <c r="G71" s="12">
        <f t="shared" si="16"/>
        <v>6154</v>
      </c>
      <c r="H71" s="12">
        <f t="shared" si="16"/>
        <v>0</v>
      </c>
      <c r="I71" s="47">
        <f>I72</f>
        <v>0</v>
      </c>
      <c r="J71" s="46"/>
      <c r="K71" s="12">
        <f t="shared" si="5"/>
        <v>6154</v>
      </c>
      <c r="L71" s="34"/>
      <c r="M71" s="46"/>
      <c r="N71" s="46"/>
      <c r="O71" s="65">
        <f t="shared" si="1"/>
        <v>6154</v>
      </c>
      <c r="P71" s="65">
        <f t="shared" si="2"/>
        <v>0</v>
      </c>
    </row>
    <row r="72" spans="1:16" ht="33">
      <c r="A72" s="2" t="s">
        <v>46</v>
      </c>
      <c r="B72" s="1">
        <v>914</v>
      </c>
      <c r="C72" s="1" t="s">
        <v>7</v>
      </c>
      <c r="D72" s="1" t="s">
        <v>8</v>
      </c>
      <c r="E72" s="1" t="s">
        <v>53</v>
      </c>
      <c r="F72" s="1" t="s">
        <v>47</v>
      </c>
      <c r="G72" s="10">
        <f t="shared" si="16"/>
        <v>6154</v>
      </c>
      <c r="H72" s="10">
        <f t="shared" si="16"/>
        <v>0</v>
      </c>
      <c r="I72" s="47">
        <f>I73</f>
        <v>0</v>
      </c>
      <c r="J72" s="46"/>
      <c r="K72" s="12">
        <f t="shared" si="5"/>
        <v>6154</v>
      </c>
      <c r="L72" s="34"/>
      <c r="M72" s="46"/>
      <c r="N72" s="46"/>
      <c r="O72" s="65">
        <f t="shared" si="1"/>
        <v>6154</v>
      </c>
      <c r="P72" s="65">
        <f t="shared" si="2"/>
        <v>0</v>
      </c>
    </row>
    <row r="73" spans="1:16">
      <c r="A73" s="2" t="s">
        <v>39</v>
      </c>
      <c r="B73" s="1">
        <v>914</v>
      </c>
      <c r="C73" s="1" t="s">
        <v>7</v>
      </c>
      <c r="D73" s="1" t="s">
        <v>8</v>
      </c>
      <c r="E73" s="1" t="s">
        <v>53</v>
      </c>
      <c r="F73" s="1" t="s">
        <v>48</v>
      </c>
      <c r="G73" s="3">
        <f>7029-875</f>
        <v>6154</v>
      </c>
      <c r="H73" s="3"/>
      <c r="I73" s="47"/>
      <c r="J73" s="46"/>
      <c r="K73" s="12">
        <f t="shared" si="5"/>
        <v>6154</v>
      </c>
      <c r="L73" s="34"/>
      <c r="M73" s="46"/>
      <c r="N73" s="46"/>
      <c r="O73" s="65">
        <f t="shared" si="1"/>
        <v>6154</v>
      </c>
      <c r="P73" s="65">
        <f t="shared" si="2"/>
        <v>0</v>
      </c>
    </row>
    <row r="74" spans="1:16" ht="18.75">
      <c r="A74" s="7" t="s">
        <v>11</v>
      </c>
      <c r="B74" s="8" t="s">
        <v>62</v>
      </c>
      <c r="C74" s="8" t="s">
        <v>12</v>
      </c>
      <c r="D74" s="8" t="s">
        <v>13</v>
      </c>
      <c r="E74" s="8"/>
      <c r="F74" s="8"/>
      <c r="G74" s="32">
        <f t="shared" ref="G74:H74" si="17">G75</f>
        <v>7980</v>
      </c>
      <c r="H74" s="32">
        <f t="shared" si="17"/>
        <v>0</v>
      </c>
      <c r="I74" s="46"/>
      <c r="J74" s="46"/>
      <c r="K74" s="32">
        <f t="shared" si="5"/>
        <v>7980</v>
      </c>
      <c r="L74" s="34"/>
      <c r="M74" s="52">
        <f>M75</f>
        <v>21731</v>
      </c>
      <c r="N74" s="46"/>
      <c r="O74" s="64">
        <f t="shared" si="1"/>
        <v>29711</v>
      </c>
      <c r="P74" s="65">
        <f t="shared" si="2"/>
        <v>0</v>
      </c>
    </row>
    <row r="75" spans="1:16" ht="33">
      <c r="A75" s="2" t="s">
        <v>9</v>
      </c>
      <c r="B75" s="1" t="s">
        <v>62</v>
      </c>
      <c r="C75" s="1" t="s">
        <v>12</v>
      </c>
      <c r="D75" s="1" t="s">
        <v>13</v>
      </c>
      <c r="E75" s="1" t="s">
        <v>18</v>
      </c>
      <c r="F75" s="1"/>
      <c r="G75" s="3">
        <f>G76</f>
        <v>7980</v>
      </c>
      <c r="H75" s="3">
        <f>H76</f>
        <v>0</v>
      </c>
      <c r="I75" s="46"/>
      <c r="J75" s="46"/>
      <c r="K75" s="12">
        <f t="shared" si="5"/>
        <v>7980</v>
      </c>
      <c r="L75" s="34"/>
      <c r="M75" s="47">
        <f>M76</f>
        <v>21731</v>
      </c>
      <c r="N75" s="46"/>
      <c r="O75" s="65">
        <f t="shared" si="1"/>
        <v>29711</v>
      </c>
      <c r="P75" s="65">
        <f t="shared" si="2"/>
        <v>0</v>
      </c>
    </row>
    <row r="76" spans="1:16">
      <c r="A76" s="2" t="s">
        <v>10</v>
      </c>
      <c r="B76" s="1" t="s">
        <v>62</v>
      </c>
      <c r="C76" s="1" t="s">
        <v>12</v>
      </c>
      <c r="D76" s="1" t="s">
        <v>13</v>
      </c>
      <c r="E76" s="1" t="s">
        <v>19</v>
      </c>
      <c r="F76" s="1"/>
      <c r="G76" s="3">
        <f t="shared" ref="G76:H78" si="18">G77</f>
        <v>7980</v>
      </c>
      <c r="H76" s="3">
        <f t="shared" si="18"/>
        <v>0</v>
      </c>
      <c r="I76" s="46"/>
      <c r="J76" s="46"/>
      <c r="K76" s="12">
        <f t="shared" si="5"/>
        <v>7980</v>
      </c>
      <c r="L76" s="34"/>
      <c r="M76" s="47">
        <f>M77</f>
        <v>21731</v>
      </c>
      <c r="N76" s="46"/>
      <c r="O76" s="65">
        <f t="shared" ref="O76:O80" si="19">K76+M76</f>
        <v>29711</v>
      </c>
      <c r="P76" s="65">
        <f t="shared" ref="P76:P79" si="20">L76+N76</f>
        <v>0</v>
      </c>
    </row>
    <row r="77" spans="1:16">
      <c r="A77" s="2" t="s">
        <v>39</v>
      </c>
      <c r="B77" s="1" t="s">
        <v>62</v>
      </c>
      <c r="C77" s="1" t="s">
        <v>12</v>
      </c>
      <c r="D77" s="1" t="s">
        <v>13</v>
      </c>
      <c r="E77" s="1" t="s">
        <v>68</v>
      </c>
      <c r="F77" s="1"/>
      <c r="G77" s="3">
        <f t="shared" si="18"/>
        <v>7980</v>
      </c>
      <c r="H77" s="3">
        <f t="shared" si="18"/>
        <v>0</v>
      </c>
      <c r="I77" s="46"/>
      <c r="J77" s="46"/>
      <c r="K77" s="12">
        <f t="shared" si="5"/>
        <v>7980</v>
      </c>
      <c r="L77" s="34"/>
      <c r="M77" s="47">
        <f>M78</f>
        <v>21731</v>
      </c>
      <c r="N77" s="46"/>
      <c r="O77" s="65">
        <f t="shared" si="19"/>
        <v>29711</v>
      </c>
      <c r="P77" s="65">
        <f t="shared" si="20"/>
        <v>0</v>
      </c>
    </row>
    <row r="78" spans="1:16" ht="33">
      <c r="A78" s="2" t="s">
        <v>46</v>
      </c>
      <c r="B78" s="1" t="s">
        <v>62</v>
      </c>
      <c r="C78" s="1" t="s">
        <v>12</v>
      </c>
      <c r="D78" s="1" t="s">
        <v>13</v>
      </c>
      <c r="E78" s="1" t="s">
        <v>68</v>
      </c>
      <c r="F78" s="1" t="s">
        <v>47</v>
      </c>
      <c r="G78" s="3">
        <f t="shared" si="18"/>
        <v>7980</v>
      </c>
      <c r="H78" s="3">
        <f t="shared" si="18"/>
        <v>0</v>
      </c>
      <c r="I78" s="46"/>
      <c r="J78" s="46"/>
      <c r="K78" s="12">
        <f t="shared" si="5"/>
        <v>7980</v>
      </c>
      <c r="L78" s="34"/>
      <c r="M78" s="47">
        <f>M79</f>
        <v>21731</v>
      </c>
      <c r="N78" s="46"/>
      <c r="O78" s="65">
        <f t="shared" si="19"/>
        <v>29711</v>
      </c>
      <c r="P78" s="65">
        <f t="shared" si="20"/>
        <v>0</v>
      </c>
    </row>
    <row r="79" spans="1:16">
      <c r="A79" s="2" t="s">
        <v>39</v>
      </c>
      <c r="B79" s="1" t="s">
        <v>62</v>
      </c>
      <c r="C79" s="1" t="s">
        <v>12</v>
      </c>
      <c r="D79" s="1" t="s">
        <v>13</v>
      </c>
      <c r="E79" s="1" t="s">
        <v>68</v>
      </c>
      <c r="F79" s="1" t="s">
        <v>48</v>
      </c>
      <c r="G79" s="3">
        <v>7980</v>
      </c>
      <c r="H79" s="3"/>
      <c r="I79" s="46"/>
      <c r="J79" s="46"/>
      <c r="K79" s="12">
        <f t="shared" si="5"/>
        <v>7980</v>
      </c>
      <c r="L79" s="34"/>
      <c r="M79" s="47">
        <f>29711-7980</f>
        <v>21731</v>
      </c>
      <c r="N79" s="46"/>
      <c r="O79" s="65">
        <f t="shared" si="19"/>
        <v>29711</v>
      </c>
      <c r="P79" s="65">
        <f t="shared" si="20"/>
        <v>0</v>
      </c>
    </row>
    <row r="80" spans="1:16">
      <c r="A80" s="2"/>
      <c r="B80" s="1"/>
      <c r="C80" s="1"/>
      <c r="D80" s="1"/>
      <c r="E80" s="1"/>
      <c r="F80" s="1"/>
      <c r="G80" s="3"/>
      <c r="H80" s="3"/>
      <c r="I80" s="46"/>
      <c r="J80" s="46"/>
      <c r="K80" s="51"/>
      <c r="L80" s="34"/>
      <c r="M80" s="46"/>
      <c r="N80" s="46"/>
      <c r="O80" s="65">
        <f t="shared" si="19"/>
        <v>0</v>
      </c>
      <c r="P80" s="61"/>
    </row>
    <row r="81" spans="1:16">
      <c r="H81" s="21"/>
    </row>
    <row r="82" spans="1:16">
      <c r="E82" s="20"/>
      <c r="G82" s="21"/>
      <c r="K82" s="21"/>
    </row>
    <row r="83" spans="1:16">
      <c r="G83" s="21"/>
    </row>
    <row r="84" spans="1:16" s="30" customFormat="1" ht="18.75">
      <c r="A84" s="26" t="s">
        <v>84</v>
      </c>
      <c r="B84" s="27"/>
      <c r="C84" s="28"/>
      <c r="D84" s="28"/>
      <c r="E84" s="27"/>
      <c r="F84" s="28"/>
      <c r="G84" s="29" t="s">
        <v>85</v>
      </c>
      <c r="I84" s="31"/>
      <c r="J84" s="48"/>
      <c r="L84" s="44"/>
      <c r="M84" s="44"/>
      <c r="N84" s="30" t="s">
        <v>85</v>
      </c>
      <c r="O84" s="28"/>
      <c r="P84" s="70"/>
    </row>
    <row r="86" spans="1:16">
      <c r="A86" s="18" t="s">
        <v>86</v>
      </c>
      <c r="G86" s="21"/>
    </row>
  </sheetData>
  <autoFilter ref="A8:F82"/>
  <mergeCells count="25">
    <mergeCell ref="M8:N8"/>
    <mergeCell ref="M9:M10"/>
    <mergeCell ref="N9:N10"/>
    <mergeCell ref="O8:P8"/>
    <mergeCell ref="O9:O10"/>
    <mergeCell ref="P9:P10"/>
    <mergeCell ref="A8:A10"/>
    <mergeCell ref="A3:H3"/>
    <mergeCell ref="A2:H2"/>
    <mergeCell ref="G8:H8"/>
    <mergeCell ref="G9:G10"/>
    <mergeCell ref="H9:H10"/>
    <mergeCell ref="A7:H7"/>
    <mergeCell ref="A4:H4"/>
    <mergeCell ref="B8:B10"/>
    <mergeCell ref="C8:C10"/>
    <mergeCell ref="D8:D10"/>
    <mergeCell ref="E8:E10"/>
    <mergeCell ref="F8:F10"/>
    <mergeCell ref="I8:J8"/>
    <mergeCell ref="I9:I10"/>
    <mergeCell ref="J9:J10"/>
    <mergeCell ref="K8:L8"/>
    <mergeCell ref="K9:K10"/>
    <mergeCell ref="L9:L10"/>
  </mergeCells>
  <phoneticPr fontId="4" type="noConversion"/>
  <pageMargins left="0.39370078740157483" right="0.23622047244094491" top="0.35433070866141736" bottom="0.31496062992125984" header="0.19685039370078741" footer="0"/>
  <pageSetup paperSize="9" scale="49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'2018'!Заголовки_для_печати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Галина Ивановна</cp:lastModifiedBy>
  <cp:lastPrinted>2018-03-16T10:09:50Z</cp:lastPrinted>
  <dcterms:created xsi:type="dcterms:W3CDTF">2015-05-28T09:44:52Z</dcterms:created>
  <dcterms:modified xsi:type="dcterms:W3CDTF">2018-04-03T05:52:58Z</dcterms:modified>
</cp:coreProperties>
</file>